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activeTab="1"/>
  </bookViews>
  <sheets>
    <sheet name="бюджет времени" sheetId="1" r:id="rId1"/>
    <sheet name="План учебного процесса" sheetId="2" r:id="rId2"/>
  </sheets>
  <definedNames/>
  <calcPr fullCalcOnLoad="1"/>
</workbook>
</file>

<file path=xl/sharedStrings.xml><?xml version="1.0" encoding="utf-8"?>
<sst xmlns="http://schemas.openxmlformats.org/spreadsheetml/2006/main" count="271" uniqueCount="217">
  <si>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</si>
  <si>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</si>
  <si>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</si>
  <si>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</si>
  <si>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</si>
  <si>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</si>
  <si>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</si>
  <si>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</si>
  <si>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</si>
  <si>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</si>
  <si>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</si>
  <si>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</si>
  <si>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</si>
  <si>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</si>
  <si>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</si>
  <si>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</si>
  <si>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</si>
  <si>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</si>
  <si>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</si>
  <si>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</si>
  <si>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</si>
  <si>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</si>
  <si>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</si>
  <si>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ДЗ</t>
  </si>
  <si>
    <t>Математика</t>
  </si>
  <si>
    <t>Э</t>
  </si>
  <si>
    <t>Физическая культура</t>
  </si>
  <si>
    <t>Основы безопасности жизнедеятельности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</si>
  <si>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</si>
  <si>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</si>
  <si>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</si>
  <si>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</si>
  <si>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</si>
  <si>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</si>
  <si>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</si>
  <si>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</si>
  <si>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</si>
  <si>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</si>
  <si>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</si>
  <si>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</si>
  <si>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</si>
  <si>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</si>
  <si>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</si>
  <si>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П.00</t>
  </si>
  <si>
    <t>ОП.00</t>
  </si>
  <si>
    <t>Общепрофессиональные дисциплины</t>
  </si>
  <si>
    <t>ОП.01</t>
  </si>
  <si>
    <t>Материаловедение</t>
  </si>
  <si>
    <t>ОП.02</t>
  </si>
  <si>
    <t>Экономика организации</t>
  </si>
  <si>
    <t>ОП.03</t>
  </si>
  <si>
    <t>Рисунок с основами перспективы</t>
  </si>
  <si>
    <t>ОП.04</t>
  </si>
  <si>
    <t>Живопись с основами цветоведения</t>
  </si>
  <si>
    <t>ОП.05</t>
  </si>
  <si>
    <t>История дизайна</t>
  </si>
  <si>
    <t>ОП.06</t>
  </si>
  <si>
    <t>История изобразительного искусства</t>
  </si>
  <si>
    <t>ОП.07</t>
  </si>
  <si>
    <t>Безопасность жизнедеятельности</t>
  </si>
  <si>
    <t>ОП.08</t>
  </si>
  <si>
    <t>Основы дизайна</t>
  </si>
  <si>
    <t>ОП.09</t>
  </si>
  <si>
    <t>Дизайн и рекламные технологии</t>
  </si>
  <si>
    <t>ОП.10</t>
  </si>
  <si>
    <t>Черчение</t>
  </si>
  <si>
    <t>ПМ.00</t>
  </si>
  <si>
    <t>Профессиональные модули</t>
  </si>
  <si>
    <t>ПМ.01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</si>
  <si>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</si>
  <si>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МДК.01.01</t>
  </si>
  <si>
    <t>Дизайн-проектирование (композиция, макетирование, современные концепции в искусстве)</t>
  </si>
  <si>
    <t>МДК.01.02</t>
  </si>
  <si>
    <t>Основы проектной и компьютерной графики</t>
  </si>
  <si>
    <t>МДК.01.03</t>
  </si>
  <si>
    <t>Методы расчета основных технико-экономических показателей проектирования</t>
  </si>
  <si>
    <t>ПП.01</t>
  </si>
  <si>
    <t>ПМ.02</t>
  </si>
  <si>
    <t>МДК.02.01</t>
  </si>
  <si>
    <t>Выполнение художественно-конструкторских проектов в материале</t>
  </si>
  <si>
    <t>МДК.02.02</t>
  </si>
  <si>
    <t>Основы конструкторско-технологического обеспечения дизайна</t>
  </si>
  <si>
    <t>УП.02</t>
  </si>
  <si>
    <t>ПП.02</t>
  </si>
  <si>
    <t>ПМ.03</t>
  </si>
  <si>
    <t>Контроль за изготовлением изделий в производстве в части соответствия их авторскому образцу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</si>
  <si>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</si>
  <si>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</si>
  <si>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</si>
  <si>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</si>
  <si>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УП.03</t>
  </si>
  <si>
    <t>ПП.03</t>
  </si>
  <si>
    <t>ПМ.04</t>
  </si>
  <si>
    <t>Организация работы коллектива исполнителей</t>
  </si>
  <si>
    <t>МДК.04.01</t>
  </si>
  <si>
    <t>УП.04</t>
  </si>
  <si>
    <t>ПП.04</t>
  </si>
  <si>
    <t>ПМ.05</t>
  </si>
  <si>
    <t>МДК.05.01</t>
  </si>
  <si>
    <t>Исполнитель художественно-оформительских работ</t>
  </si>
  <si>
    <t>УП.05</t>
  </si>
  <si>
    <t>ПП.05</t>
  </si>
  <si>
    <t xml:space="preserve">Всего 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</si>
  <si>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</si>
  <si>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</si>
  <si>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</si>
  <si>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</si>
  <si>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</si>
  <si>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</si>
  <si>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</si>
  <si>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</si>
  <si>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</si>
  <si>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</si>
  <si>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>ЕН</t>
  </si>
  <si>
    <t>Народное искусство края</t>
  </si>
  <si>
    <t>ОГСЭ.05</t>
  </si>
  <si>
    <t>ОГСЭ.06</t>
  </si>
  <si>
    <t>Литература</t>
  </si>
  <si>
    <t>Культура общения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</si>
  <si>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</si>
  <si>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</si>
  <si>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</si>
  <si>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</si>
  <si>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</si>
  <si>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</si>
  <si>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</si>
  <si>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</si>
  <si>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</si>
  <si>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</si>
  <si>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</si>
  <si>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Психология общения</t>
  </si>
  <si>
    <t>Русский язык</t>
  </si>
  <si>
    <t>Профессиональный учебный цикл</t>
  </si>
  <si>
    <t>Техническое исполнение художественно-конструкторских (дизайнерских) проектов в материале</t>
  </si>
  <si>
    <t>Основы менеджмента, управление персоналом</t>
  </si>
  <si>
    <t>Бюджет времени (в неделях) - 54.02.01 Дизайн (по отраслям)</t>
  </si>
  <si>
    <t>Информационное обеспечение профессиональной деятельности</t>
  </si>
  <si>
    <t>ОУД.12</t>
  </si>
  <si>
    <t>Астрономия</t>
  </si>
  <si>
    <t>Информатика</t>
  </si>
  <si>
    <t>Учебная практика по разработке художественно-конструкторских (дизайнерских) проектов промышленной продукции, предметно-пространственных комплексов</t>
  </si>
  <si>
    <t>Производственная практика по разработке художественно-конструкторских (дизайнерских) проектов промышленной продукции, предметно-пространственных комплексов</t>
  </si>
  <si>
    <t>Учебная практика по техническому исполнению художественно-конструкторских (дизайнерских) проектов в материале</t>
  </si>
  <si>
    <t>Учебная практика по контролю за изготовлением изделий в производстве в части соответствия их авторскому образцу</t>
  </si>
  <si>
    <t>Производственная практика по контролю за изготовлением изделий в производстве в части соответствия их авторскому образцу</t>
  </si>
  <si>
    <t>Учебная практика по организации работы коллектива исполнителей</t>
  </si>
  <si>
    <t>Производственная практика по организации работы коллектива исполнителей</t>
  </si>
  <si>
    <t xml:space="preserve">Учебная практика по выполнению работ по профессии «Исполнитель художественно-оформительских работ» </t>
  </si>
  <si>
    <t xml:space="preserve">Производственная практика по выполнению работ по профессии «Исполнитель художественно-оформительских работ» </t>
  </si>
  <si>
    <t>Язык и культура Татарстана</t>
  </si>
  <si>
    <t>УП.01.01</t>
  </si>
  <si>
    <t>УП.01.02</t>
  </si>
  <si>
    <t>ДЗ,ДЗ</t>
  </si>
  <si>
    <t>Учебная практика по работе на пленэре</t>
  </si>
  <si>
    <t>Выполнение работ по профессии "Исполнитель художественно-оформительских работ "</t>
  </si>
  <si>
    <t>ДЗ,-,ДЗ,ДЗ</t>
  </si>
  <si>
    <t>ДЗ,-,ДЗ</t>
  </si>
  <si>
    <t>Объем образовательной нагрузки</t>
  </si>
  <si>
    <t>Во взаимодействии с преподавателем</t>
  </si>
  <si>
    <t>в т.ч. по учебным дисциплинам и МДК</t>
  </si>
  <si>
    <t>Всего учебных занятий</t>
  </si>
  <si>
    <t>Самостоятельная учебная работа</t>
  </si>
  <si>
    <t>Нагрузка на дисциплины и МДК</t>
  </si>
  <si>
    <t>Распределение учебной нагрузки по курсам и семестрам (час. в семестр)</t>
  </si>
  <si>
    <t>Скетчинг</t>
  </si>
  <si>
    <t>теоретическое обучение</t>
  </si>
  <si>
    <t>По практике производственной и учебной</t>
  </si>
  <si>
    <t>Консультации</t>
  </si>
  <si>
    <t>Промежуточнапя аттестация</t>
  </si>
  <si>
    <t>Иностранный язык в профессиональной деятельности</t>
  </si>
  <si>
    <t>ОГСЭ.07</t>
  </si>
  <si>
    <t>Искусство</t>
  </si>
  <si>
    <t>з,з</t>
  </si>
  <si>
    <r>
      <t xml:space="preserve">1 сем. 17 нед.  </t>
    </r>
    <r>
      <rPr>
        <sz val="9"/>
        <color indexed="10"/>
        <rFont val="Times New Roman"/>
        <family val="1"/>
      </rPr>
      <t>17</t>
    </r>
    <r>
      <rPr>
        <sz val="9"/>
        <color indexed="8"/>
        <rFont val="Times New Roman"/>
        <family val="1"/>
      </rPr>
      <t xml:space="preserve">   </t>
    </r>
  </si>
  <si>
    <r>
      <t xml:space="preserve">2 сем. 22 нед.    </t>
    </r>
    <r>
      <rPr>
        <sz val="9"/>
        <color indexed="10"/>
        <rFont val="Times New Roman"/>
        <family val="1"/>
      </rPr>
      <t>22</t>
    </r>
  </si>
  <si>
    <r>
      <t xml:space="preserve">3 сем. 17 нед.     </t>
    </r>
    <r>
      <rPr>
        <sz val="9"/>
        <color indexed="10"/>
        <rFont val="Times New Roman"/>
        <family val="1"/>
      </rPr>
      <t xml:space="preserve">17 </t>
    </r>
  </si>
  <si>
    <r>
      <t xml:space="preserve">4 сем. 23 нед.   </t>
    </r>
    <r>
      <rPr>
        <sz val="9"/>
        <color indexed="10"/>
        <rFont val="Times New Roman"/>
        <family val="1"/>
      </rPr>
      <t>21</t>
    </r>
  </si>
  <si>
    <r>
      <t xml:space="preserve">5 сем. 16 нед.   </t>
    </r>
    <r>
      <rPr>
        <sz val="9"/>
        <color indexed="10"/>
        <rFont val="Times New Roman"/>
        <family val="1"/>
      </rPr>
      <t xml:space="preserve">15 </t>
    </r>
  </si>
  <si>
    <r>
      <t xml:space="preserve">6 сем. 24 нед.     </t>
    </r>
    <r>
      <rPr>
        <sz val="9"/>
        <color indexed="10"/>
        <rFont val="Times New Roman"/>
        <family val="1"/>
      </rPr>
      <t xml:space="preserve">22 </t>
    </r>
  </si>
  <si>
    <r>
      <t xml:space="preserve">7 сем. 16 нед.     </t>
    </r>
    <r>
      <rPr>
        <sz val="9"/>
        <color indexed="10"/>
        <rFont val="Times New Roman"/>
        <family val="1"/>
      </rPr>
      <t>12</t>
    </r>
  </si>
  <si>
    <r>
      <t xml:space="preserve">8 сем. 13 нед.     </t>
    </r>
    <r>
      <rPr>
        <sz val="9"/>
        <color indexed="10"/>
        <rFont val="Times New Roman"/>
        <family val="1"/>
      </rPr>
      <t>11</t>
    </r>
  </si>
  <si>
    <t>УДп.13.1</t>
  </si>
  <si>
    <t>УДп.13.2</t>
  </si>
  <si>
    <t>УДп.13.3</t>
  </si>
  <si>
    <t>-,ДЗ,-,-,-,-,-,Э</t>
  </si>
  <si>
    <t>Экзамен по модулю ПМ.01</t>
  </si>
  <si>
    <t>Эм</t>
  </si>
  <si>
    <t>Экзамен по модулю ПМ.02</t>
  </si>
  <si>
    <t>Экзамен по модулю ПМ.03</t>
  </si>
  <si>
    <t>Экзамен по модулю ПМ.04</t>
  </si>
  <si>
    <t>Экзамен квалификационный</t>
  </si>
  <si>
    <t>Эк</t>
  </si>
  <si>
    <t>КДЗ</t>
  </si>
  <si>
    <t>-,Э,-,ДЗ</t>
  </si>
  <si>
    <t>0\1\2</t>
  </si>
  <si>
    <t>0/5/7</t>
  </si>
  <si>
    <t>0/8/1</t>
  </si>
  <si>
    <t>0/5/3</t>
  </si>
  <si>
    <t>0/3/1</t>
  </si>
  <si>
    <t>0/2/1</t>
  </si>
  <si>
    <t>0/21/8</t>
  </si>
  <si>
    <t>0/26/15</t>
  </si>
  <si>
    <t>0\3\3</t>
  </si>
  <si>
    <t>-,Э,-ДЗ</t>
  </si>
  <si>
    <t>0\9\6</t>
  </si>
  <si>
    <t>0/39/26</t>
  </si>
  <si>
    <t xml:space="preserve">Естествознание </t>
  </si>
  <si>
    <t>Родная литература</t>
  </si>
  <si>
    <t>Обществознание</t>
  </si>
  <si>
    <t xml:space="preserve">Производственная практика (преддипломная) </t>
  </si>
  <si>
    <t>Производственная практика по техническому исполнению художественно-конструкторских (дизайнерских) проектов в материале</t>
  </si>
  <si>
    <t>2. План учебного процесса - 54.02.01.  Дизайн (по отраслям), 2022-2026, кл.рук. Ячина А.В.</t>
  </si>
  <si>
    <t>в т.ч. в форме практической поодготовки</t>
  </si>
  <si>
    <t>Дополнительные учебные дисциплины (по выбору)</t>
  </si>
  <si>
    <t>самостоят. Работы</t>
  </si>
  <si>
    <t xml:space="preserve"> ДЗ</t>
  </si>
  <si>
    <r>
      <t xml:space="preserve">Государственная (итоговая)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1.1.Выпускная квалификационная работа (дипломная работа)              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 с 15 июня по 28 июня (всего 2 нед.)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</si>
</sst>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[$-FC19]d\ mmmm\ yyyy\ &quot;г.&quot;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1" fillId="36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11" fillId="35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1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7" borderId="22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6" fillId="37" borderId="24" xfId="0" applyNumberFormat="1" applyFont="1" applyFill="1" applyBorder="1" applyAlignment="1">
      <alignment horizontal="center" wrapText="1"/>
    </xf>
    <xf numFmtId="49" fontId="6" fillId="37" borderId="24" xfId="0" applyNumberFormat="1" applyFont="1" applyFill="1" applyBorder="1" applyAlignment="1">
      <alignment horizontal="center" wrapText="1"/>
    </xf>
    <xf numFmtId="49" fontId="6" fillId="37" borderId="25" xfId="0" applyNumberFormat="1" applyFont="1" applyFill="1" applyBorder="1" applyAlignment="1">
      <alignment horizontal="center" wrapText="1"/>
    </xf>
    <xf numFmtId="0" fontId="10" fillId="37" borderId="26" xfId="0" applyFont="1" applyFill="1" applyBorder="1" applyAlignment="1">
      <alignment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37" borderId="30" xfId="0" applyFont="1" applyFill="1" applyBorder="1" applyAlignment="1">
      <alignment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vertical="center"/>
    </xf>
    <xf numFmtId="0" fontId="10" fillId="37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14" fontId="10" fillId="37" borderId="2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6" fillId="37" borderId="26" xfId="0" applyNumberFormat="1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11" fillId="11" borderId="14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10" fillId="0" borderId="17" xfId="0" applyFont="1" applyBorder="1" applyAlignment="1">
      <alignment horizontal="left" vertical="top" wrapText="1"/>
    </xf>
    <xf numFmtId="0" fontId="11" fillId="33" borderId="39" xfId="0" applyFont="1" applyFill="1" applyBorder="1" applyAlignment="1">
      <alignment/>
    </xf>
    <xf numFmtId="49" fontId="11" fillId="38" borderId="17" xfId="60" applyNumberFormat="1" applyFont="1" applyFill="1" applyBorder="1" applyAlignment="1" applyProtection="1">
      <alignment horizontal="center" vertical="center" wrapText="1"/>
      <protection/>
    </xf>
    <xf numFmtId="0" fontId="11" fillId="33" borderId="17" xfId="6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/>
    </xf>
    <xf numFmtId="0" fontId="11" fillId="0" borderId="39" xfId="0" applyFont="1" applyFill="1" applyBorder="1" applyAlignment="1">
      <alignment/>
    </xf>
    <xf numFmtId="0" fontId="11" fillId="34" borderId="38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40" xfId="0" applyFont="1" applyBorder="1" applyAlignment="1">
      <alignment horizontal="left" vertical="center" wrapText="1"/>
    </xf>
    <xf numFmtId="0" fontId="18" fillId="36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0" fillId="37" borderId="26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11" fillId="34" borderId="28" xfId="0" applyFont="1" applyFill="1" applyBorder="1" applyAlignment="1">
      <alignment horizontal="center"/>
    </xf>
    <xf numFmtId="0" fontId="10" fillId="37" borderId="41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left" vertical="center"/>
    </xf>
    <xf numFmtId="0" fontId="11" fillId="0" borderId="14" xfId="0" applyFont="1" applyBorder="1" applyAlignment="1">
      <alignment/>
    </xf>
    <xf numFmtId="49" fontId="11" fillId="38" borderId="10" xfId="0" applyNumberFormat="1" applyFont="1" applyFill="1" applyBorder="1" applyAlignment="1">
      <alignment horizontal="center"/>
    </xf>
    <xf numFmtId="49" fontId="22" fillId="38" borderId="10" xfId="0" applyNumberFormat="1" applyFont="1" applyFill="1" applyBorder="1" applyAlignment="1">
      <alignment horizontal="center"/>
    </xf>
    <xf numFmtId="0" fontId="11" fillId="0" borderId="40" xfId="0" applyFont="1" applyBorder="1" applyAlignment="1">
      <alignment/>
    </xf>
    <xf numFmtId="0" fontId="11" fillId="34" borderId="28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22" xfId="0" applyFont="1" applyFill="1" applyBorder="1" applyAlignment="1">
      <alignment vertical="center"/>
    </xf>
    <xf numFmtId="0" fontId="10" fillId="37" borderId="42" xfId="0" applyFont="1" applyFill="1" applyBorder="1" applyAlignment="1">
      <alignment wrapText="1"/>
    </xf>
    <xf numFmtId="49" fontId="10" fillId="37" borderId="26" xfId="0" applyNumberFormat="1" applyFont="1" applyFill="1" applyBorder="1" applyAlignment="1">
      <alignment horizontal="center" vertical="center"/>
    </xf>
    <xf numFmtId="0" fontId="10" fillId="37" borderId="2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49" fontId="11" fillId="36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wrapText="1"/>
    </xf>
    <xf numFmtId="0" fontId="11" fillId="0" borderId="28" xfId="0" applyNumberFormat="1" applyFont="1" applyFill="1" applyBorder="1" applyAlignment="1">
      <alignment horizontal="center" vertical="center"/>
    </xf>
    <xf numFmtId="0" fontId="10" fillId="37" borderId="45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top" wrapText="1"/>
    </xf>
    <xf numFmtId="0" fontId="10" fillId="37" borderId="12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49" fontId="11" fillId="38" borderId="10" xfId="0" applyNumberFormat="1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vertical="center"/>
    </xf>
    <xf numFmtId="0" fontId="11" fillId="0" borderId="47" xfId="0" applyFont="1" applyBorder="1" applyAlignment="1">
      <alignment vertical="top" wrapText="1"/>
    </xf>
    <xf numFmtId="0" fontId="11" fillId="0" borderId="33" xfId="0" applyNumberFormat="1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left" vertical="center"/>
    </xf>
    <xf numFmtId="0" fontId="10" fillId="37" borderId="26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11" borderId="14" xfId="0" applyFont="1" applyFill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28" xfId="0" applyFont="1" applyBorder="1" applyAlignment="1">
      <alignment vertical="top" wrapText="1"/>
    </xf>
    <xf numFmtId="0" fontId="10" fillId="37" borderId="45" xfId="0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5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0" fontId="11" fillId="0" borderId="30" xfId="0" applyFont="1" applyBorder="1" applyAlignment="1">
      <alignment/>
    </xf>
    <xf numFmtId="0" fontId="10" fillId="0" borderId="4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horizontal="right" vertical="center" wrapText="1"/>
    </xf>
    <xf numFmtId="0" fontId="10" fillId="0" borderId="52" xfId="0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56" xfId="0" applyFont="1" applyBorder="1" applyAlignment="1">
      <alignment horizontal="center" vertical="center" textRotation="90"/>
    </xf>
    <xf numFmtId="0" fontId="10" fillId="0" borderId="57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61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">
      <c r="A3" s="192" t="s">
        <v>135</v>
      </c>
      <c r="B3" s="192"/>
      <c r="C3" s="192"/>
      <c r="D3" s="192"/>
      <c r="E3" s="192"/>
      <c r="F3" s="192"/>
      <c r="G3" s="192"/>
      <c r="H3" s="192"/>
      <c r="I3" s="192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4.25" hidden="1">
      <c r="A5" s="1"/>
      <c r="B5" s="1"/>
      <c r="C5" s="1"/>
      <c r="D5" s="1"/>
      <c r="E5" s="1"/>
      <c r="F5" s="1"/>
      <c r="G5" s="1"/>
      <c r="H5" s="1"/>
      <c r="I5" s="1"/>
    </row>
    <row r="6" spans="1:9" ht="14.2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93" t="s">
        <v>0</v>
      </c>
      <c r="B7" s="194" t="s">
        <v>1</v>
      </c>
      <c r="C7" s="194" t="s">
        <v>2</v>
      </c>
      <c r="D7" s="194" t="s">
        <v>3</v>
      </c>
      <c r="E7" s="194"/>
      <c r="F7" s="194" t="s">
        <v>4</v>
      </c>
      <c r="G7" s="194" t="s">
        <v>5</v>
      </c>
      <c r="H7" s="195" t="s">
        <v>6</v>
      </c>
      <c r="I7" s="193" t="s">
        <v>7</v>
      </c>
    </row>
    <row r="8" spans="1:9" ht="40.5" customHeight="1">
      <c r="A8" s="193"/>
      <c r="B8" s="194"/>
      <c r="C8" s="194"/>
      <c r="D8" s="3" t="s">
        <v>8</v>
      </c>
      <c r="E8" s="2" t="s">
        <v>9</v>
      </c>
      <c r="F8" s="194"/>
      <c r="G8" s="194"/>
      <c r="H8" s="196"/>
      <c r="I8" s="193"/>
    </row>
    <row r="9" spans="1:9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11" ht="14.25">
      <c r="A10" s="5" t="s">
        <v>10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5">
        <v>52</v>
      </c>
      <c r="J10" s="6"/>
      <c r="K10" s="7"/>
    </row>
    <row r="11" spans="1:11" ht="14.25">
      <c r="A11" s="5" t="s">
        <v>11</v>
      </c>
      <c r="B11" s="5">
        <v>34</v>
      </c>
      <c r="C11" s="5">
        <v>4</v>
      </c>
      <c r="D11" s="5">
        <v>2</v>
      </c>
      <c r="E11" s="5">
        <v>0</v>
      </c>
      <c r="F11" s="5">
        <v>1</v>
      </c>
      <c r="G11" s="5">
        <v>0</v>
      </c>
      <c r="H11" s="5">
        <v>11</v>
      </c>
      <c r="I11" s="5">
        <v>52</v>
      </c>
      <c r="J11" s="6"/>
      <c r="K11" s="7"/>
    </row>
    <row r="12" spans="1:11" ht="14.25">
      <c r="A12" s="5" t="s">
        <v>12</v>
      </c>
      <c r="B12" s="5">
        <v>31</v>
      </c>
      <c r="C12" s="5">
        <v>3</v>
      </c>
      <c r="D12" s="5">
        <v>6</v>
      </c>
      <c r="E12" s="5">
        <v>0</v>
      </c>
      <c r="F12" s="5">
        <v>2</v>
      </c>
      <c r="G12" s="5">
        <v>0</v>
      </c>
      <c r="H12" s="5">
        <v>10</v>
      </c>
      <c r="I12" s="5">
        <v>52</v>
      </c>
      <c r="J12" s="6"/>
      <c r="K12" s="7"/>
    </row>
    <row r="13" spans="1:10" ht="14.25">
      <c r="A13" s="5" t="s">
        <v>13</v>
      </c>
      <c r="B13" s="5">
        <v>21</v>
      </c>
      <c r="C13" s="5">
        <v>3</v>
      </c>
      <c r="D13" s="5">
        <v>5</v>
      </c>
      <c r="E13" s="5">
        <v>4</v>
      </c>
      <c r="F13" s="5">
        <v>2</v>
      </c>
      <c r="G13" s="5">
        <v>6</v>
      </c>
      <c r="H13" s="5">
        <v>2</v>
      </c>
      <c r="I13" s="5">
        <v>43</v>
      </c>
      <c r="J13" s="6"/>
    </row>
    <row r="14" spans="1:9" ht="14.25">
      <c r="A14" s="8" t="s">
        <v>7</v>
      </c>
      <c r="B14" s="5">
        <v>125</v>
      </c>
      <c r="C14" s="5">
        <v>10</v>
      </c>
      <c r="D14" s="5">
        <v>13</v>
      </c>
      <c r="E14" s="5">
        <v>4</v>
      </c>
      <c r="F14" s="5">
        <v>7</v>
      </c>
      <c r="G14" s="5">
        <v>6</v>
      </c>
      <c r="H14" s="5">
        <v>34</v>
      </c>
      <c r="I14" s="5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="112" zoomScaleNormal="112" zoomScalePageLayoutView="0" workbookViewId="0" topLeftCell="A71">
      <selection activeCell="A92" sqref="A92:IV101"/>
    </sheetView>
  </sheetViews>
  <sheetFormatPr defaultColWidth="9.140625" defaultRowHeight="15"/>
  <cols>
    <col min="1" max="1" width="9.28125" style="0" customWidth="1"/>
    <col min="2" max="2" width="40.140625" style="0" customWidth="1"/>
    <col min="3" max="3" width="13.57421875" style="0" customWidth="1"/>
    <col min="4" max="21" width="6.7109375" style="0" customWidth="1"/>
    <col min="24" max="24" width="10.140625" style="0" bestFit="1" customWidth="1"/>
    <col min="26" max="26" width="17.7109375" style="0" customWidth="1"/>
    <col min="28" max="28" width="12.421875" style="0" customWidth="1"/>
  </cols>
  <sheetData>
    <row r="1" spans="1:21" ht="13.5" customHeight="1" thickBot="1">
      <c r="A1" s="210" t="s">
        <v>211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24" customHeight="1">
      <c r="A2" s="211" t="s">
        <v>14</v>
      </c>
      <c r="B2" s="215" t="s">
        <v>15</v>
      </c>
      <c r="C2" s="219" t="s">
        <v>16</v>
      </c>
      <c r="D2" s="241" t="s">
        <v>157</v>
      </c>
      <c r="E2" s="247" t="s">
        <v>17</v>
      </c>
      <c r="F2" s="247"/>
      <c r="G2" s="247"/>
      <c r="H2" s="247"/>
      <c r="I2" s="247"/>
      <c r="J2" s="247"/>
      <c r="K2" s="247"/>
      <c r="L2" s="247"/>
      <c r="M2" s="247"/>
      <c r="N2" s="223" t="s">
        <v>163</v>
      </c>
      <c r="O2" s="215"/>
      <c r="P2" s="215"/>
      <c r="Q2" s="215"/>
      <c r="R2" s="215"/>
      <c r="S2" s="215"/>
      <c r="T2" s="215"/>
      <c r="U2" s="224"/>
    </row>
    <row r="3" spans="1:21" ht="24" customHeight="1">
      <c r="A3" s="212"/>
      <c r="B3" s="216"/>
      <c r="C3" s="220"/>
      <c r="D3" s="242"/>
      <c r="E3" s="244" t="s">
        <v>161</v>
      </c>
      <c r="F3" s="246" t="s">
        <v>158</v>
      </c>
      <c r="G3" s="246"/>
      <c r="H3" s="246"/>
      <c r="I3" s="246"/>
      <c r="J3" s="246"/>
      <c r="K3" s="246"/>
      <c r="L3" s="246"/>
      <c r="M3" s="246"/>
      <c r="N3" s="226" t="s">
        <v>10</v>
      </c>
      <c r="O3" s="227"/>
      <c r="P3" s="227" t="s">
        <v>11</v>
      </c>
      <c r="Q3" s="227"/>
      <c r="R3" s="227" t="s">
        <v>12</v>
      </c>
      <c r="S3" s="227"/>
      <c r="T3" s="227" t="s">
        <v>13</v>
      </c>
      <c r="U3" s="229"/>
    </row>
    <row r="4" spans="1:21" ht="24" customHeight="1">
      <c r="A4" s="212"/>
      <c r="B4" s="216"/>
      <c r="C4" s="220"/>
      <c r="D4" s="242"/>
      <c r="E4" s="244"/>
      <c r="F4" s="225" t="s">
        <v>162</v>
      </c>
      <c r="G4" s="225"/>
      <c r="H4" s="225"/>
      <c r="I4" s="225"/>
      <c r="J4" s="225"/>
      <c r="K4" s="248" t="s">
        <v>166</v>
      </c>
      <c r="L4" s="238" t="s">
        <v>167</v>
      </c>
      <c r="M4" s="238" t="s">
        <v>168</v>
      </c>
      <c r="N4" s="201" t="s">
        <v>173</v>
      </c>
      <c r="O4" s="201" t="s">
        <v>174</v>
      </c>
      <c r="P4" s="201" t="s">
        <v>175</v>
      </c>
      <c r="Q4" s="201" t="s">
        <v>176</v>
      </c>
      <c r="R4" s="201" t="s">
        <v>177</v>
      </c>
      <c r="S4" s="201" t="s">
        <v>178</v>
      </c>
      <c r="T4" s="201" t="s">
        <v>179</v>
      </c>
      <c r="U4" s="201" t="s">
        <v>180</v>
      </c>
    </row>
    <row r="5" spans="1:21" ht="21" customHeight="1">
      <c r="A5" s="213"/>
      <c r="B5" s="217"/>
      <c r="C5" s="221"/>
      <c r="D5" s="242"/>
      <c r="E5" s="244"/>
      <c r="F5" s="236" t="s">
        <v>160</v>
      </c>
      <c r="G5" s="248" t="s">
        <v>212</v>
      </c>
      <c r="H5" s="228" t="s">
        <v>159</v>
      </c>
      <c r="I5" s="228"/>
      <c r="J5" s="228"/>
      <c r="K5" s="249"/>
      <c r="L5" s="239"/>
      <c r="M5" s="239"/>
      <c r="N5" s="201"/>
      <c r="O5" s="201"/>
      <c r="P5" s="201"/>
      <c r="Q5" s="201"/>
      <c r="R5" s="201"/>
      <c r="S5" s="201"/>
      <c r="T5" s="201"/>
      <c r="U5" s="201"/>
    </row>
    <row r="6" spans="1:23" ht="107.25" customHeight="1" thickBot="1">
      <c r="A6" s="214"/>
      <c r="B6" s="218"/>
      <c r="C6" s="222"/>
      <c r="D6" s="243"/>
      <c r="E6" s="245"/>
      <c r="F6" s="237"/>
      <c r="G6" s="250"/>
      <c r="H6" s="38" t="s">
        <v>165</v>
      </c>
      <c r="I6" s="39" t="s">
        <v>18</v>
      </c>
      <c r="J6" s="39" t="s">
        <v>19</v>
      </c>
      <c r="K6" s="250"/>
      <c r="L6" s="240"/>
      <c r="M6" s="240"/>
      <c r="N6" s="201"/>
      <c r="O6" s="201"/>
      <c r="P6" s="201"/>
      <c r="Q6" s="201"/>
      <c r="R6" s="201"/>
      <c r="S6" s="201"/>
      <c r="T6" s="201"/>
      <c r="U6" s="201"/>
      <c r="V6" s="9"/>
      <c r="W6" s="10"/>
    </row>
    <row r="7" spans="1:21" ht="12.75" customHeight="1" thickBot="1">
      <c r="A7" s="5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</row>
    <row r="8" spans="1:24" ht="27" customHeight="1">
      <c r="A8" s="57" t="s">
        <v>20</v>
      </c>
      <c r="B8" s="58" t="s">
        <v>21</v>
      </c>
      <c r="C8" s="99" t="s">
        <v>204</v>
      </c>
      <c r="D8" s="59">
        <f>SUM(D9:D22)</f>
        <v>1476</v>
      </c>
      <c r="E8" s="59">
        <f aca="true" t="shared" si="0" ref="E8:M8">SUM(E9:E20)+E22</f>
        <v>0</v>
      </c>
      <c r="F8" s="59">
        <f>SUM(F9:F20)+F22</f>
        <v>1404</v>
      </c>
      <c r="G8" s="59">
        <f>SUM(G9:G22)</f>
        <v>234</v>
      </c>
      <c r="H8" s="59">
        <f t="shared" si="0"/>
        <v>663</v>
      </c>
      <c r="I8" s="59">
        <f t="shared" si="0"/>
        <v>741</v>
      </c>
      <c r="J8" s="59">
        <f t="shared" si="0"/>
        <v>0</v>
      </c>
      <c r="K8" s="59">
        <f t="shared" si="0"/>
        <v>0</v>
      </c>
      <c r="L8" s="59">
        <f>SUM(L9:L21)</f>
        <v>36</v>
      </c>
      <c r="M8" s="59">
        <f t="shared" si="0"/>
        <v>36</v>
      </c>
      <c r="N8" s="59">
        <f>SUM(N9:N22)</f>
        <v>493</v>
      </c>
      <c r="O8" s="60">
        <f aca="true" t="shared" si="1" ref="O8:U8">SUM(O9:O22)</f>
        <v>638</v>
      </c>
      <c r="P8" s="60">
        <f t="shared" si="1"/>
        <v>119</v>
      </c>
      <c r="Q8" s="60">
        <f t="shared" si="1"/>
        <v>154</v>
      </c>
      <c r="R8" s="60">
        <f t="shared" si="1"/>
        <v>0</v>
      </c>
      <c r="S8" s="60">
        <f t="shared" si="1"/>
        <v>0</v>
      </c>
      <c r="T8" s="60">
        <f t="shared" si="1"/>
        <v>0</v>
      </c>
      <c r="U8" s="61">
        <f t="shared" si="1"/>
        <v>0</v>
      </c>
      <c r="X8" s="98"/>
    </row>
    <row r="9" spans="1:21" ht="15" customHeight="1">
      <c r="A9" s="109" t="s">
        <v>119</v>
      </c>
      <c r="B9" s="45" t="s">
        <v>131</v>
      </c>
      <c r="C9" s="110" t="s">
        <v>203</v>
      </c>
      <c r="D9" s="111">
        <f>SUM(E9+F9+L9+M9)</f>
        <v>129</v>
      </c>
      <c r="E9" s="40">
        <v>0</v>
      </c>
      <c r="F9" s="40">
        <f>SUM(N9:Q9)</f>
        <v>117</v>
      </c>
      <c r="G9" s="40">
        <v>26</v>
      </c>
      <c r="H9" s="40">
        <v>39</v>
      </c>
      <c r="I9" s="40">
        <v>78</v>
      </c>
      <c r="J9" s="40"/>
      <c r="K9" s="40"/>
      <c r="L9" s="40">
        <v>6</v>
      </c>
      <c r="M9" s="40">
        <v>6</v>
      </c>
      <c r="N9" s="49">
        <v>17</v>
      </c>
      <c r="O9" s="46">
        <v>22</v>
      </c>
      <c r="P9" s="49">
        <v>34</v>
      </c>
      <c r="Q9" s="48">
        <v>44</v>
      </c>
      <c r="R9" s="42"/>
      <c r="S9" s="42"/>
      <c r="T9" s="42"/>
      <c r="U9" s="55"/>
    </row>
    <row r="10" spans="1:22" ht="15" customHeight="1">
      <c r="A10" s="109" t="s">
        <v>120</v>
      </c>
      <c r="B10" s="45" t="s">
        <v>117</v>
      </c>
      <c r="C10" s="110" t="s">
        <v>203</v>
      </c>
      <c r="D10" s="111">
        <f aca="true" t="shared" si="2" ref="D10:D24">SUM(E10+F10+L10+M10)</f>
        <v>168</v>
      </c>
      <c r="E10" s="40">
        <v>0</v>
      </c>
      <c r="F10" s="40">
        <f aca="true" t="shared" si="3" ref="F10:F20">SUM(N10:Q10)</f>
        <v>156</v>
      </c>
      <c r="G10" s="40">
        <v>26</v>
      </c>
      <c r="H10" s="40">
        <v>78</v>
      </c>
      <c r="I10" s="40">
        <v>78</v>
      </c>
      <c r="J10" s="40"/>
      <c r="K10" s="40"/>
      <c r="L10" s="40">
        <v>6</v>
      </c>
      <c r="M10" s="40">
        <v>6</v>
      </c>
      <c r="N10" s="49">
        <v>17</v>
      </c>
      <c r="O10" s="46">
        <v>22</v>
      </c>
      <c r="P10" s="49">
        <v>51</v>
      </c>
      <c r="Q10" s="48">
        <v>66</v>
      </c>
      <c r="R10" s="42"/>
      <c r="S10" s="42"/>
      <c r="T10" s="42"/>
      <c r="U10" s="55"/>
      <c r="V10" s="101"/>
    </row>
    <row r="11" spans="1:21" ht="15" customHeight="1">
      <c r="A11" s="109" t="s">
        <v>121</v>
      </c>
      <c r="B11" s="45" t="s">
        <v>22</v>
      </c>
      <c r="C11" s="46" t="s">
        <v>25</v>
      </c>
      <c r="D11" s="111">
        <f t="shared" si="2"/>
        <v>129</v>
      </c>
      <c r="E11" s="40">
        <v>0</v>
      </c>
      <c r="F11" s="40">
        <f t="shared" si="3"/>
        <v>117</v>
      </c>
      <c r="G11" s="40">
        <v>39</v>
      </c>
      <c r="H11" s="40">
        <v>39</v>
      </c>
      <c r="I11" s="40">
        <v>78</v>
      </c>
      <c r="J11" s="40"/>
      <c r="K11" s="40"/>
      <c r="L11" s="40">
        <v>6</v>
      </c>
      <c r="M11" s="40">
        <v>6</v>
      </c>
      <c r="N11" s="49">
        <v>51</v>
      </c>
      <c r="O11" s="46">
        <v>66</v>
      </c>
      <c r="P11" s="42"/>
      <c r="Q11" s="42"/>
      <c r="R11" s="42"/>
      <c r="S11" s="42"/>
      <c r="T11" s="42"/>
      <c r="U11" s="55"/>
    </row>
    <row r="12" spans="1:21" ht="15" customHeight="1">
      <c r="A12" s="109" t="s">
        <v>122</v>
      </c>
      <c r="B12" s="45" t="s">
        <v>24</v>
      </c>
      <c r="C12" s="46" t="s">
        <v>25</v>
      </c>
      <c r="D12" s="111">
        <f t="shared" si="2"/>
        <v>168</v>
      </c>
      <c r="E12" s="40">
        <v>0</v>
      </c>
      <c r="F12" s="40">
        <f t="shared" si="3"/>
        <v>156</v>
      </c>
      <c r="G12" s="40">
        <v>13</v>
      </c>
      <c r="H12" s="40">
        <v>117</v>
      </c>
      <c r="I12" s="40">
        <v>39</v>
      </c>
      <c r="J12" s="40"/>
      <c r="K12" s="40"/>
      <c r="L12" s="40">
        <v>6</v>
      </c>
      <c r="M12" s="40">
        <v>6</v>
      </c>
      <c r="N12" s="49">
        <v>68</v>
      </c>
      <c r="O12" s="46">
        <v>88</v>
      </c>
      <c r="P12" s="42"/>
      <c r="Q12" s="42"/>
      <c r="R12" s="42"/>
      <c r="S12" s="42"/>
      <c r="T12" s="42"/>
      <c r="U12" s="55"/>
    </row>
    <row r="13" spans="1:21" ht="15" customHeight="1">
      <c r="A13" s="109" t="s">
        <v>123</v>
      </c>
      <c r="B13" s="45" t="s">
        <v>28</v>
      </c>
      <c r="C13" s="110" t="s">
        <v>203</v>
      </c>
      <c r="D13" s="111">
        <f t="shared" si="2"/>
        <v>168</v>
      </c>
      <c r="E13" s="40">
        <v>0</v>
      </c>
      <c r="F13" s="40">
        <f t="shared" si="3"/>
        <v>156</v>
      </c>
      <c r="G13" s="40">
        <v>13</v>
      </c>
      <c r="H13" s="40">
        <v>117</v>
      </c>
      <c r="I13" s="40">
        <v>39</v>
      </c>
      <c r="J13" s="40"/>
      <c r="K13" s="40"/>
      <c r="L13" s="40">
        <v>6</v>
      </c>
      <c r="M13" s="40">
        <v>6</v>
      </c>
      <c r="N13" s="49">
        <v>34</v>
      </c>
      <c r="O13" s="46">
        <v>44</v>
      </c>
      <c r="P13" s="49">
        <v>34</v>
      </c>
      <c r="Q13" s="48">
        <v>44</v>
      </c>
      <c r="R13" s="42"/>
      <c r="S13" s="42"/>
      <c r="T13" s="42"/>
      <c r="U13" s="55"/>
    </row>
    <row r="14" spans="1:28" ht="15" customHeight="1">
      <c r="A14" s="109" t="s">
        <v>124</v>
      </c>
      <c r="B14" s="45" t="s">
        <v>26</v>
      </c>
      <c r="C14" s="50" t="s">
        <v>172</v>
      </c>
      <c r="D14" s="111">
        <f t="shared" si="2"/>
        <v>117</v>
      </c>
      <c r="E14" s="40">
        <v>0</v>
      </c>
      <c r="F14" s="40">
        <f t="shared" si="3"/>
        <v>117</v>
      </c>
      <c r="G14" s="40">
        <v>0</v>
      </c>
      <c r="H14" s="40">
        <v>0</v>
      </c>
      <c r="I14" s="40">
        <v>117</v>
      </c>
      <c r="J14" s="40"/>
      <c r="K14" s="40"/>
      <c r="L14" s="40"/>
      <c r="M14" s="40"/>
      <c r="N14" s="47">
        <v>51</v>
      </c>
      <c r="O14" s="47">
        <v>66</v>
      </c>
      <c r="P14" s="42"/>
      <c r="Q14" s="42"/>
      <c r="R14" s="42"/>
      <c r="S14" s="42"/>
      <c r="T14" s="42"/>
      <c r="U14" s="55"/>
      <c r="V14" s="54"/>
      <c r="W14" s="51"/>
      <c r="X14" s="51"/>
      <c r="Y14" s="51"/>
      <c r="Z14" s="51"/>
      <c r="AA14" s="51"/>
      <c r="AB14" s="51"/>
    </row>
    <row r="15" spans="1:28" ht="15" customHeight="1">
      <c r="A15" s="109" t="s">
        <v>125</v>
      </c>
      <c r="B15" s="45" t="s">
        <v>27</v>
      </c>
      <c r="C15" s="48" t="s">
        <v>23</v>
      </c>
      <c r="D15" s="111">
        <f t="shared" si="2"/>
        <v>78</v>
      </c>
      <c r="E15" s="40">
        <v>0</v>
      </c>
      <c r="F15" s="40">
        <f t="shared" si="3"/>
        <v>78</v>
      </c>
      <c r="G15" s="40">
        <v>13</v>
      </c>
      <c r="H15" s="40">
        <v>39</v>
      </c>
      <c r="I15" s="40">
        <v>39</v>
      </c>
      <c r="J15" s="40"/>
      <c r="K15" s="40"/>
      <c r="L15" s="40"/>
      <c r="M15" s="40"/>
      <c r="N15" s="49">
        <v>34</v>
      </c>
      <c r="O15" s="48">
        <v>44</v>
      </c>
      <c r="P15" s="42"/>
      <c r="Q15" s="42"/>
      <c r="R15" s="42"/>
      <c r="S15" s="42"/>
      <c r="T15" s="42"/>
      <c r="U15" s="55"/>
      <c r="V15" s="103"/>
      <c r="W15" s="51"/>
      <c r="X15" s="51"/>
      <c r="Y15" s="51"/>
      <c r="Z15" s="51"/>
      <c r="AA15" s="51"/>
      <c r="AB15" s="51"/>
    </row>
    <row r="16" spans="1:28" ht="15" customHeight="1">
      <c r="A16" s="109" t="s">
        <v>126</v>
      </c>
      <c r="B16" s="45" t="s">
        <v>138</v>
      </c>
      <c r="C16" s="48" t="s">
        <v>23</v>
      </c>
      <c r="D16" s="111">
        <f t="shared" si="2"/>
        <v>39</v>
      </c>
      <c r="E16" s="40">
        <v>0</v>
      </c>
      <c r="F16" s="40">
        <f t="shared" si="3"/>
        <v>39</v>
      </c>
      <c r="G16" s="40">
        <v>0</v>
      </c>
      <c r="H16" s="40">
        <v>39</v>
      </c>
      <c r="I16" s="40">
        <v>0</v>
      </c>
      <c r="J16" s="40"/>
      <c r="K16" s="40"/>
      <c r="L16" s="40"/>
      <c r="M16" s="40"/>
      <c r="N16" s="49">
        <v>17</v>
      </c>
      <c r="O16" s="48">
        <v>22</v>
      </c>
      <c r="P16" s="42"/>
      <c r="Q16" s="42"/>
      <c r="R16" s="42"/>
      <c r="S16" s="42"/>
      <c r="T16" s="42"/>
      <c r="U16" s="55"/>
      <c r="V16" s="102"/>
      <c r="W16" s="43"/>
      <c r="X16" s="43"/>
      <c r="Y16" s="43"/>
      <c r="Z16" s="43"/>
      <c r="AA16" s="43"/>
      <c r="AB16" s="43"/>
    </row>
    <row r="17" spans="1:28" ht="15" customHeight="1">
      <c r="A17" s="109" t="s">
        <v>127</v>
      </c>
      <c r="B17" s="45" t="s">
        <v>139</v>
      </c>
      <c r="C17" s="48" t="s">
        <v>23</v>
      </c>
      <c r="D17" s="111">
        <f t="shared" si="2"/>
        <v>61</v>
      </c>
      <c r="E17" s="40">
        <v>0</v>
      </c>
      <c r="F17" s="40">
        <f t="shared" si="3"/>
        <v>61</v>
      </c>
      <c r="G17" s="40">
        <v>26</v>
      </c>
      <c r="H17" s="40">
        <v>0</v>
      </c>
      <c r="I17" s="40">
        <v>61</v>
      </c>
      <c r="J17" s="40"/>
      <c r="K17" s="40"/>
      <c r="L17" s="40"/>
      <c r="M17" s="40"/>
      <c r="N17" s="49">
        <v>17</v>
      </c>
      <c r="O17" s="48">
        <v>44</v>
      </c>
      <c r="P17" s="42"/>
      <c r="Q17" s="42"/>
      <c r="R17" s="42"/>
      <c r="S17" s="42"/>
      <c r="T17" s="42"/>
      <c r="U17" s="55"/>
      <c r="W17" s="43"/>
      <c r="X17" s="43"/>
      <c r="Y17" s="43"/>
      <c r="Z17" s="43"/>
      <c r="AA17" s="43"/>
      <c r="AB17" s="43"/>
    </row>
    <row r="18" spans="1:28" ht="15" customHeight="1">
      <c r="A18" s="112" t="s">
        <v>128</v>
      </c>
      <c r="B18" s="45" t="s">
        <v>208</v>
      </c>
      <c r="C18" s="46" t="s">
        <v>25</v>
      </c>
      <c r="D18" s="111">
        <f t="shared" si="2"/>
        <v>207</v>
      </c>
      <c r="E18" s="40">
        <v>0</v>
      </c>
      <c r="F18" s="40">
        <f t="shared" si="3"/>
        <v>195</v>
      </c>
      <c r="G18" s="40">
        <v>13</v>
      </c>
      <c r="H18" s="40">
        <v>117</v>
      </c>
      <c r="I18" s="40">
        <v>78</v>
      </c>
      <c r="J18" s="40"/>
      <c r="K18" s="40"/>
      <c r="L18" s="40">
        <v>6</v>
      </c>
      <c r="M18" s="40">
        <v>6</v>
      </c>
      <c r="N18" s="49">
        <v>85</v>
      </c>
      <c r="O18" s="46">
        <v>110</v>
      </c>
      <c r="P18" s="42"/>
      <c r="Q18" s="42"/>
      <c r="R18" s="42"/>
      <c r="S18" s="42"/>
      <c r="T18" s="42"/>
      <c r="U18" s="55"/>
      <c r="V18" s="102"/>
      <c r="W18" s="43"/>
      <c r="X18" s="43"/>
      <c r="Y18" s="43"/>
      <c r="Z18" s="43"/>
      <c r="AA18" s="43"/>
      <c r="AB18" s="43"/>
    </row>
    <row r="19" spans="1:28" ht="15" customHeight="1">
      <c r="A19" s="109" t="s">
        <v>129</v>
      </c>
      <c r="B19" s="45" t="s">
        <v>206</v>
      </c>
      <c r="C19" s="48" t="s">
        <v>23</v>
      </c>
      <c r="D19" s="111">
        <f t="shared" si="2"/>
        <v>134</v>
      </c>
      <c r="E19" s="40">
        <v>0</v>
      </c>
      <c r="F19" s="40">
        <f t="shared" si="3"/>
        <v>134</v>
      </c>
      <c r="G19" s="40">
        <v>26</v>
      </c>
      <c r="H19" s="40">
        <v>39</v>
      </c>
      <c r="I19" s="40">
        <v>95</v>
      </c>
      <c r="J19" s="40"/>
      <c r="K19" s="40"/>
      <c r="L19" s="40"/>
      <c r="M19" s="40"/>
      <c r="N19" s="49">
        <v>68</v>
      </c>
      <c r="O19" s="48">
        <v>66</v>
      </c>
      <c r="P19" s="42"/>
      <c r="Q19" s="42"/>
      <c r="R19" s="42"/>
      <c r="S19" s="42"/>
      <c r="T19" s="42"/>
      <c r="U19" s="55"/>
      <c r="V19" s="102"/>
      <c r="W19" s="43"/>
      <c r="X19" s="43"/>
      <c r="Y19" s="43"/>
      <c r="Z19" s="43"/>
      <c r="AA19" s="43"/>
      <c r="AB19" s="43"/>
    </row>
    <row r="20" spans="1:23" ht="15" customHeight="1">
      <c r="A20" s="113" t="s">
        <v>137</v>
      </c>
      <c r="B20" s="45" t="s">
        <v>207</v>
      </c>
      <c r="C20" s="48" t="s">
        <v>23</v>
      </c>
      <c r="D20" s="111">
        <f t="shared" si="2"/>
        <v>39</v>
      </c>
      <c r="E20" s="40">
        <v>0</v>
      </c>
      <c r="F20" s="40">
        <f t="shared" si="3"/>
        <v>39</v>
      </c>
      <c r="G20" s="40">
        <v>0</v>
      </c>
      <c r="H20" s="40">
        <v>39</v>
      </c>
      <c r="I20" s="40">
        <v>0</v>
      </c>
      <c r="J20" s="40"/>
      <c r="K20" s="40"/>
      <c r="L20" s="40"/>
      <c r="M20" s="40"/>
      <c r="N20" s="49">
        <v>17</v>
      </c>
      <c r="O20" s="48">
        <v>22</v>
      </c>
      <c r="P20" s="42"/>
      <c r="Q20" s="42"/>
      <c r="R20" s="42"/>
      <c r="S20" s="42"/>
      <c r="T20" s="42"/>
      <c r="U20" s="55"/>
      <c r="W20" s="101"/>
    </row>
    <row r="21" spans="1:23" ht="15" customHeight="1">
      <c r="A21" s="234" t="s">
        <v>213</v>
      </c>
      <c r="B21" s="235"/>
      <c r="C21" s="48"/>
      <c r="D21" s="111"/>
      <c r="E21" s="40"/>
      <c r="F21" s="40"/>
      <c r="G21" s="40"/>
      <c r="H21" s="40"/>
      <c r="I21" s="40"/>
      <c r="J21" s="40"/>
      <c r="K21" s="40"/>
      <c r="L21" s="40"/>
      <c r="M21" s="40"/>
      <c r="N21" s="49"/>
      <c r="O21" s="48"/>
      <c r="P21" s="42"/>
      <c r="Q21" s="42"/>
      <c r="R21" s="42"/>
      <c r="S21" s="42"/>
      <c r="T21" s="42"/>
      <c r="U21" s="55"/>
      <c r="W21" s="101"/>
    </row>
    <row r="22" spans="1:21" ht="15" customHeight="1">
      <c r="A22" s="109" t="s">
        <v>181</v>
      </c>
      <c r="B22" s="105" t="s">
        <v>164</v>
      </c>
      <c r="C22" s="114" t="s">
        <v>23</v>
      </c>
      <c r="D22" s="111">
        <f t="shared" si="2"/>
        <v>39</v>
      </c>
      <c r="E22" s="40">
        <v>0</v>
      </c>
      <c r="F22" s="40">
        <v>39</v>
      </c>
      <c r="G22" s="40">
        <v>39</v>
      </c>
      <c r="H22" s="40">
        <v>0</v>
      </c>
      <c r="I22" s="40">
        <v>39</v>
      </c>
      <c r="J22" s="40"/>
      <c r="K22" s="40"/>
      <c r="L22" s="40"/>
      <c r="M22" s="40"/>
      <c r="N22" s="49">
        <v>17</v>
      </c>
      <c r="O22" s="48">
        <v>22</v>
      </c>
      <c r="P22" s="42"/>
      <c r="Q22" s="42"/>
      <c r="R22" s="42"/>
      <c r="S22" s="42"/>
      <c r="T22" s="42"/>
      <c r="U22" s="55"/>
    </row>
    <row r="23" spans="1:21" ht="15" customHeight="1">
      <c r="A23" s="109" t="s">
        <v>182</v>
      </c>
      <c r="B23" s="45" t="s">
        <v>118</v>
      </c>
      <c r="C23" s="48" t="s">
        <v>23</v>
      </c>
      <c r="D23" s="111">
        <f t="shared" si="2"/>
        <v>39</v>
      </c>
      <c r="E23" s="40">
        <v>0</v>
      </c>
      <c r="F23" s="40">
        <v>39</v>
      </c>
      <c r="G23" s="40">
        <v>39</v>
      </c>
      <c r="H23" s="40">
        <v>0</v>
      </c>
      <c r="I23" s="40">
        <v>39</v>
      </c>
      <c r="J23" s="40"/>
      <c r="K23" s="40"/>
      <c r="L23" s="40"/>
      <c r="M23" s="40"/>
      <c r="N23" s="49">
        <v>17</v>
      </c>
      <c r="O23" s="48">
        <v>22</v>
      </c>
      <c r="P23" s="42"/>
      <c r="Q23" s="42"/>
      <c r="R23" s="42"/>
      <c r="S23" s="42"/>
      <c r="T23" s="42"/>
      <c r="U23" s="55"/>
    </row>
    <row r="24" spans="1:21" ht="15" customHeight="1" thickBot="1">
      <c r="A24" s="109" t="s">
        <v>183</v>
      </c>
      <c r="B24" s="45" t="s">
        <v>171</v>
      </c>
      <c r="C24" s="48" t="s">
        <v>23</v>
      </c>
      <c r="D24" s="111">
        <f t="shared" si="2"/>
        <v>39</v>
      </c>
      <c r="E24" s="40">
        <v>0</v>
      </c>
      <c r="F24" s="40">
        <v>39</v>
      </c>
      <c r="G24" s="40">
        <v>39</v>
      </c>
      <c r="H24" s="40">
        <v>0</v>
      </c>
      <c r="I24" s="40">
        <v>39</v>
      </c>
      <c r="J24" s="40"/>
      <c r="K24" s="40"/>
      <c r="L24" s="40"/>
      <c r="M24" s="40"/>
      <c r="N24" s="49">
        <v>17</v>
      </c>
      <c r="O24" s="48">
        <v>22</v>
      </c>
      <c r="P24" s="42"/>
      <c r="Q24" s="42"/>
      <c r="R24" s="42"/>
      <c r="S24" s="42"/>
      <c r="T24" s="42"/>
      <c r="U24" s="55"/>
    </row>
    <row r="25" spans="1:27" ht="25.5" customHeight="1">
      <c r="A25" s="115" t="s">
        <v>29</v>
      </c>
      <c r="B25" s="62" t="s">
        <v>30</v>
      </c>
      <c r="C25" s="97" t="s">
        <v>202</v>
      </c>
      <c r="D25" s="63">
        <f>SUM(D26:D32)</f>
        <v>599</v>
      </c>
      <c r="E25" s="63">
        <f aca="true" t="shared" si="4" ref="E25:U25">SUM(E26:E32)</f>
        <v>19</v>
      </c>
      <c r="F25" s="63">
        <f t="shared" si="4"/>
        <v>552</v>
      </c>
      <c r="G25" s="63">
        <f>SUM(G26:G32)</f>
        <v>181</v>
      </c>
      <c r="H25" s="63">
        <f t="shared" si="4"/>
        <v>189</v>
      </c>
      <c r="I25" s="63">
        <f t="shared" si="4"/>
        <v>363</v>
      </c>
      <c r="J25" s="63">
        <f t="shared" si="4"/>
        <v>0</v>
      </c>
      <c r="K25" s="63">
        <f t="shared" si="4"/>
        <v>0</v>
      </c>
      <c r="L25" s="63">
        <f t="shared" si="4"/>
        <v>13</v>
      </c>
      <c r="M25" s="63">
        <f t="shared" si="4"/>
        <v>15</v>
      </c>
      <c r="N25" s="63">
        <f t="shared" si="4"/>
        <v>17</v>
      </c>
      <c r="O25" s="63">
        <f t="shared" si="4"/>
        <v>22</v>
      </c>
      <c r="P25" s="63">
        <f t="shared" si="4"/>
        <v>102</v>
      </c>
      <c r="Q25" s="63">
        <f t="shared" si="4"/>
        <v>82</v>
      </c>
      <c r="R25" s="63">
        <f t="shared" si="4"/>
        <v>105</v>
      </c>
      <c r="S25" s="63">
        <f t="shared" si="4"/>
        <v>132</v>
      </c>
      <c r="T25" s="63">
        <f t="shared" si="4"/>
        <v>48</v>
      </c>
      <c r="U25" s="64">
        <f t="shared" si="4"/>
        <v>44</v>
      </c>
      <c r="V25" s="12"/>
      <c r="W25" s="106"/>
      <c r="X25" s="7"/>
      <c r="Y25" s="7"/>
      <c r="Z25" s="7"/>
      <c r="AA25" s="7"/>
    </row>
    <row r="26" spans="1:21" ht="15" customHeight="1">
      <c r="A26" s="24" t="s">
        <v>31</v>
      </c>
      <c r="B26" s="41" t="s">
        <v>32</v>
      </c>
      <c r="C26" s="116" t="s">
        <v>23</v>
      </c>
      <c r="D26" s="117">
        <f>SUM(E26+F26+L26+M26)</f>
        <v>48</v>
      </c>
      <c r="E26" s="11">
        <v>4</v>
      </c>
      <c r="F26" s="11">
        <v>44</v>
      </c>
      <c r="G26" s="11">
        <v>0</v>
      </c>
      <c r="H26" s="11">
        <v>44</v>
      </c>
      <c r="I26" s="11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27">
        <v>44</v>
      </c>
      <c r="T26" s="11"/>
      <c r="U26" s="22"/>
    </row>
    <row r="27" spans="1:21" ht="15" customHeight="1">
      <c r="A27" s="24" t="s">
        <v>33</v>
      </c>
      <c r="B27" s="41" t="s">
        <v>28</v>
      </c>
      <c r="C27" s="118" t="s">
        <v>25</v>
      </c>
      <c r="D27" s="117">
        <f aca="true" t="shared" si="5" ref="D27:D32">SUM(E27+F27+L27+M27)</f>
        <v>60</v>
      </c>
      <c r="E27" s="11">
        <v>3</v>
      </c>
      <c r="F27" s="11">
        <f aca="true" t="shared" si="6" ref="F27:F32">SUM(H27:I27)</f>
        <v>45</v>
      </c>
      <c r="G27" s="11">
        <v>0</v>
      </c>
      <c r="H27" s="11">
        <v>45</v>
      </c>
      <c r="I27" s="11">
        <v>0</v>
      </c>
      <c r="J27" s="11"/>
      <c r="K27" s="11"/>
      <c r="L27" s="11">
        <v>6</v>
      </c>
      <c r="M27" s="11">
        <v>6</v>
      </c>
      <c r="N27" s="11"/>
      <c r="O27" s="11"/>
      <c r="P27" s="11"/>
      <c r="Q27" s="11"/>
      <c r="R27" s="29">
        <v>45</v>
      </c>
      <c r="S27" s="23"/>
      <c r="T27" s="11"/>
      <c r="U27" s="22"/>
    </row>
    <row r="28" spans="1:21" ht="15" customHeight="1">
      <c r="A28" s="24" t="s">
        <v>34</v>
      </c>
      <c r="B28" s="41" t="s">
        <v>169</v>
      </c>
      <c r="C28" s="119" t="s">
        <v>25</v>
      </c>
      <c r="D28" s="117">
        <f t="shared" si="5"/>
        <v>176</v>
      </c>
      <c r="E28" s="11">
        <v>12</v>
      </c>
      <c r="F28" s="11">
        <f t="shared" si="6"/>
        <v>160</v>
      </c>
      <c r="G28" s="11">
        <v>160</v>
      </c>
      <c r="H28" s="17">
        <v>40</v>
      </c>
      <c r="I28" s="11">
        <v>120</v>
      </c>
      <c r="J28" s="11"/>
      <c r="K28" s="11"/>
      <c r="L28" s="11">
        <v>1</v>
      </c>
      <c r="M28" s="11">
        <v>3</v>
      </c>
      <c r="N28" s="11"/>
      <c r="O28" s="11"/>
      <c r="P28" s="33">
        <v>34</v>
      </c>
      <c r="Q28" s="33">
        <v>21</v>
      </c>
      <c r="R28" s="33">
        <v>15</v>
      </c>
      <c r="S28" s="33">
        <v>44</v>
      </c>
      <c r="T28" s="33">
        <v>24</v>
      </c>
      <c r="U28" s="30">
        <v>22</v>
      </c>
    </row>
    <row r="29" spans="1:21" ht="15" customHeight="1">
      <c r="A29" s="24" t="s">
        <v>35</v>
      </c>
      <c r="B29" s="41" t="s">
        <v>130</v>
      </c>
      <c r="C29" s="120" t="s">
        <v>23</v>
      </c>
      <c r="D29" s="117">
        <f t="shared" si="5"/>
        <v>36</v>
      </c>
      <c r="E29" s="11">
        <v>0</v>
      </c>
      <c r="F29" s="11">
        <f t="shared" si="6"/>
        <v>36</v>
      </c>
      <c r="G29" s="11">
        <v>6</v>
      </c>
      <c r="H29" s="17">
        <v>16</v>
      </c>
      <c r="I29" s="11">
        <v>20</v>
      </c>
      <c r="J29" s="11"/>
      <c r="K29" s="11"/>
      <c r="L29" s="11"/>
      <c r="M29" s="11"/>
      <c r="N29" s="17"/>
      <c r="O29" s="17"/>
      <c r="P29" s="33">
        <v>17</v>
      </c>
      <c r="Q29" s="27">
        <v>19</v>
      </c>
      <c r="R29" s="17"/>
      <c r="S29" s="17"/>
      <c r="T29" s="17"/>
      <c r="U29" s="35"/>
    </row>
    <row r="30" spans="1:21" ht="15" customHeight="1">
      <c r="A30" s="24" t="s">
        <v>115</v>
      </c>
      <c r="B30" s="41" t="s">
        <v>26</v>
      </c>
      <c r="C30" s="121" t="s">
        <v>36</v>
      </c>
      <c r="D30" s="117">
        <f t="shared" si="5"/>
        <v>175</v>
      </c>
      <c r="E30" s="11">
        <v>0</v>
      </c>
      <c r="F30" s="11">
        <f t="shared" si="6"/>
        <v>175</v>
      </c>
      <c r="G30" s="11">
        <v>0</v>
      </c>
      <c r="H30" s="11">
        <v>0</v>
      </c>
      <c r="I30" s="11">
        <v>175</v>
      </c>
      <c r="J30" s="11"/>
      <c r="K30" s="11"/>
      <c r="L30" s="11"/>
      <c r="M30" s="11"/>
      <c r="N30" s="11"/>
      <c r="O30" s="11"/>
      <c r="P30" s="28">
        <v>34</v>
      </c>
      <c r="Q30" s="28">
        <v>21</v>
      </c>
      <c r="R30" s="28">
        <v>30</v>
      </c>
      <c r="S30" s="28">
        <v>44</v>
      </c>
      <c r="T30" s="28">
        <v>24</v>
      </c>
      <c r="U30" s="31">
        <v>22</v>
      </c>
    </row>
    <row r="31" spans="1:21" ht="15" customHeight="1">
      <c r="A31" s="24" t="s">
        <v>116</v>
      </c>
      <c r="B31" s="122" t="s">
        <v>149</v>
      </c>
      <c r="C31" s="123" t="s">
        <v>23</v>
      </c>
      <c r="D31" s="117">
        <f t="shared" si="5"/>
        <v>56</v>
      </c>
      <c r="E31" s="11">
        <v>0</v>
      </c>
      <c r="F31" s="11">
        <f t="shared" si="6"/>
        <v>56</v>
      </c>
      <c r="G31" s="11">
        <v>9</v>
      </c>
      <c r="H31" s="11">
        <v>28</v>
      </c>
      <c r="I31" s="11">
        <v>28</v>
      </c>
      <c r="J31" s="124"/>
      <c r="K31" s="124"/>
      <c r="L31" s="124"/>
      <c r="M31" s="124"/>
      <c r="N31" s="33">
        <v>17</v>
      </c>
      <c r="O31" s="33">
        <v>22</v>
      </c>
      <c r="P31" s="27">
        <v>17</v>
      </c>
      <c r="Q31" s="26"/>
      <c r="R31" s="26"/>
      <c r="S31" s="26"/>
      <c r="T31" s="11"/>
      <c r="U31" s="22"/>
    </row>
    <row r="32" spans="1:22" ht="15" customHeight="1" thickBot="1">
      <c r="A32" s="125" t="s">
        <v>170</v>
      </c>
      <c r="B32" s="65" t="s">
        <v>114</v>
      </c>
      <c r="C32" s="126" t="s">
        <v>25</v>
      </c>
      <c r="D32" s="127">
        <f t="shared" si="5"/>
        <v>48</v>
      </c>
      <c r="E32" s="66">
        <v>0</v>
      </c>
      <c r="F32" s="66">
        <f t="shared" si="6"/>
        <v>36</v>
      </c>
      <c r="G32" s="66">
        <v>6</v>
      </c>
      <c r="H32" s="66">
        <v>16</v>
      </c>
      <c r="I32" s="66">
        <v>20</v>
      </c>
      <c r="J32" s="66"/>
      <c r="K32" s="66"/>
      <c r="L32" s="66">
        <v>6</v>
      </c>
      <c r="M32" s="66">
        <v>6</v>
      </c>
      <c r="N32" s="66"/>
      <c r="O32" s="66"/>
      <c r="P32" s="66"/>
      <c r="Q32" s="67">
        <v>21</v>
      </c>
      <c r="R32" s="68">
        <v>15</v>
      </c>
      <c r="S32" s="66"/>
      <c r="T32" s="69"/>
      <c r="U32" s="70"/>
      <c r="V32" s="36"/>
    </row>
    <row r="33" spans="1:21" ht="22.5" customHeight="1">
      <c r="A33" s="115" t="s">
        <v>37</v>
      </c>
      <c r="B33" s="62" t="s">
        <v>38</v>
      </c>
      <c r="C33" s="128" t="s">
        <v>194</v>
      </c>
      <c r="D33" s="128">
        <f>SUM(D34:D36)</f>
        <v>169</v>
      </c>
      <c r="E33" s="128">
        <f aca="true" t="shared" si="7" ref="E33:U33">SUM(E34:E36)</f>
        <v>19</v>
      </c>
      <c r="F33" s="128">
        <f t="shared" si="7"/>
        <v>129</v>
      </c>
      <c r="G33" s="128">
        <f>SUM(G34:G36)</f>
        <v>59</v>
      </c>
      <c r="H33" s="128">
        <f t="shared" si="7"/>
        <v>49</v>
      </c>
      <c r="I33" s="128">
        <f t="shared" si="7"/>
        <v>80</v>
      </c>
      <c r="J33" s="128">
        <f t="shared" si="7"/>
        <v>0</v>
      </c>
      <c r="K33" s="128">
        <f t="shared" si="7"/>
        <v>0</v>
      </c>
      <c r="L33" s="128">
        <f t="shared" si="7"/>
        <v>9</v>
      </c>
      <c r="M33" s="128">
        <f t="shared" si="7"/>
        <v>12</v>
      </c>
      <c r="N33" s="128">
        <f t="shared" si="7"/>
        <v>0</v>
      </c>
      <c r="O33" s="128">
        <f t="shared" si="7"/>
        <v>0</v>
      </c>
      <c r="P33" s="128">
        <f t="shared" si="7"/>
        <v>34</v>
      </c>
      <c r="Q33" s="128">
        <f t="shared" si="7"/>
        <v>63</v>
      </c>
      <c r="R33" s="128">
        <f t="shared" si="7"/>
        <v>32</v>
      </c>
      <c r="S33" s="128">
        <f t="shared" si="7"/>
        <v>0</v>
      </c>
      <c r="T33" s="128">
        <f t="shared" si="7"/>
        <v>0</v>
      </c>
      <c r="U33" s="129">
        <f t="shared" si="7"/>
        <v>0</v>
      </c>
    </row>
    <row r="34" spans="1:21" ht="15" customHeight="1">
      <c r="A34" s="24" t="s">
        <v>39</v>
      </c>
      <c r="B34" s="130" t="s">
        <v>24</v>
      </c>
      <c r="C34" s="118" t="s">
        <v>25</v>
      </c>
      <c r="D34" s="17">
        <f>SUM(M34+L34+F34+E34)</f>
        <v>57</v>
      </c>
      <c r="E34" s="11">
        <v>10</v>
      </c>
      <c r="F34" s="11">
        <f>SUM(H34:I34)</f>
        <v>38</v>
      </c>
      <c r="G34" s="11">
        <v>15</v>
      </c>
      <c r="H34" s="11">
        <v>17</v>
      </c>
      <c r="I34" s="11">
        <v>21</v>
      </c>
      <c r="J34" s="11"/>
      <c r="K34" s="11"/>
      <c r="L34" s="11">
        <v>3</v>
      </c>
      <c r="M34" s="11">
        <v>6</v>
      </c>
      <c r="N34" s="11"/>
      <c r="O34" s="11"/>
      <c r="P34" s="33">
        <v>17</v>
      </c>
      <c r="Q34" s="29">
        <v>21</v>
      </c>
      <c r="R34" s="11"/>
      <c r="S34" s="11"/>
      <c r="T34" s="11"/>
      <c r="U34" s="22"/>
    </row>
    <row r="35" spans="1:22" ht="15" customHeight="1">
      <c r="A35" s="24" t="s">
        <v>40</v>
      </c>
      <c r="B35" s="122" t="s">
        <v>41</v>
      </c>
      <c r="C35" s="118" t="s">
        <v>25</v>
      </c>
      <c r="D35" s="17">
        <f>SUM(M35+L35+F35+E35)</f>
        <v>48</v>
      </c>
      <c r="E35" s="11">
        <v>4</v>
      </c>
      <c r="F35" s="11">
        <f>SUM(H35:I35)</f>
        <v>32</v>
      </c>
      <c r="G35" s="11">
        <v>4</v>
      </c>
      <c r="H35" s="11">
        <v>24</v>
      </c>
      <c r="I35" s="11">
        <v>8</v>
      </c>
      <c r="J35" s="11"/>
      <c r="K35" s="11"/>
      <c r="L35" s="11">
        <v>6</v>
      </c>
      <c r="M35" s="11">
        <v>6</v>
      </c>
      <c r="N35" s="11"/>
      <c r="O35" s="11"/>
      <c r="P35" s="11"/>
      <c r="Q35" s="11"/>
      <c r="R35" s="29">
        <v>32</v>
      </c>
      <c r="S35" s="11"/>
      <c r="T35" s="11"/>
      <c r="U35" s="22"/>
      <c r="V35" s="52"/>
    </row>
    <row r="36" spans="1:21" ht="24.75" customHeight="1" thickBot="1">
      <c r="A36" s="125" t="s">
        <v>42</v>
      </c>
      <c r="B36" s="65" t="s">
        <v>136</v>
      </c>
      <c r="C36" s="131" t="s">
        <v>23</v>
      </c>
      <c r="D36" s="17">
        <f>SUM(M36+L36+F36+E36)</f>
        <v>64</v>
      </c>
      <c r="E36" s="66">
        <v>5</v>
      </c>
      <c r="F36" s="66">
        <v>59</v>
      </c>
      <c r="G36" s="66">
        <v>40</v>
      </c>
      <c r="H36" s="66">
        <v>8</v>
      </c>
      <c r="I36" s="66">
        <v>51</v>
      </c>
      <c r="J36" s="66"/>
      <c r="K36" s="66"/>
      <c r="L36" s="66"/>
      <c r="M36" s="66"/>
      <c r="N36" s="66"/>
      <c r="O36" s="66"/>
      <c r="P36" s="67">
        <v>17</v>
      </c>
      <c r="Q36" s="73">
        <v>42</v>
      </c>
      <c r="R36" s="66"/>
      <c r="S36" s="66"/>
      <c r="T36" s="66"/>
      <c r="U36" s="74"/>
    </row>
    <row r="37" spans="1:21" ht="15" customHeight="1" thickBot="1">
      <c r="A37" s="132" t="s">
        <v>43</v>
      </c>
      <c r="B37" s="75" t="s">
        <v>132</v>
      </c>
      <c r="C37" s="100" t="s">
        <v>201</v>
      </c>
      <c r="D37" s="100">
        <f>SUM(D49+D38)</f>
        <v>3336</v>
      </c>
      <c r="E37" s="76">
        <f>E38+E49</f>
        <v>234</v>
      </c>
      <c r="F37" s="76">
        <f aca="true" t="shared" si="8" ref="F37:M37">F38+F49</f>
        <v>2143</v>
      </c>
      <c r="G37" s="76">
        <f>SUM(G49+G38)</f>
        <v>2718</v>
      </c>
      <c r="H37" s="76">
        <f t="shared" si="8"/>
        <v>672</v>
      </c>
      <c r="I37" s="76">
        <f t="shared" si="8"/>
        <v>1401</v>
      </c>
      <c r="J37" s="76">
        <f t="shared" si="8"/>
        <v>70</v>
      </c>
      <c r="K37" s="76">
        <f t="shared" si="8"/>
        <v>828</v>
      </c>
      <c r="L37" s="76">
        <f t="shared" si="8"/>
        <v>35</v>
      </c>
      <c r="M37" s="76">
        <f t="shared" si="8"/>
        <v>96</v>
      </c>
      <c r="N37" s="76">
        <f>SUM(N38+N49)</f>
        <v>102</v>
      </c>
      <c r="O37" s="76">
        <f aca="true" t="shared" si="9" ref="O37:U37">SUM(O38+O49)</f>
        <v>132</v>
      </c>
      <c r="P37" s="76">
        <f t="shared" si="9"/>
        <v>325</v>
      </c>
      <c r="Q37" s="76">
        <f t="shared" si="9"/>
        <v>447</v>
      </c>
      <c r="R37" s="76">
        <f t="shared" si="9"/>
        <v>420</v>
      </c>
      <c r="S37" s="76">
        <f t="shared" si="9"/>
        <v>666</v>
      </c>
      <c r="T37" s="76">
        <f t="shared" si="9"/>
        <v>504</v>
      </c>
      <c r="U37" s="77">
        <f t="shared" si="9"/>
        <v>375</v>
      </c>
    </row>
    <row r="38" spans="1:21" ht="15" customHeight="1">
      <c r="A38" s="133" t="s">
        <v>44</v>
      </c>
      <c r="B38" s="78" t="s">
        <v>45</v>
      </c>
      <c r="C38" s="128" t="s">
        <v>195</v>
      </c>
      <c r="D38" s="128">
        <f>SUM(D39:D48)</f>
        <v>1183</v>
      </c>
      <c r="E38" s="79">
        <f>SUM(E39:E48)</f>
        <v>67</v>
      </c>
      <c r="F38" s="79">
        <f>SUM(F39:F48)</f>
        <v>1072</v>
      </c>
      <c r="G38" s="79">
        <f>SUM(G39:G48)</f>
        <v>819</v>
      </c>
      <c r="H38" s="79">
        <f aca="true" t="shared" si="10" ref="H38:M38">SUM(H39:H48)</f>
        <v>225</v>
      </c>
      <c r="I38" s="79">
        <f t="shared" si="10"/>
        <v>847</v>
      </c>
      <c r="J38" s="79">
        <f t="shared" si="10"/>
        <v>0</v>
      </c>
      <c r="K38" s="79">
        <f t="shared" si="10"/>
        <v>0</v>
      </c>
      <c r="L38" s="79">
        <f t="shared" si="10"/>
        <v>6</v>
      </c>
      <c r="M38" s="79">
        <f t="shared" si="10"/>
        <v>38</v>
      </c>
      <c r="N38" s="79">
        <f>SUM(N39:N48)</f>
        <v>102</v>
      </c>
      <c r="O38" s="79">
        <f aca="true" t="shared" si="11" ref="O38:U38">SUM(O39:O48)</f>
        <v>132</v>
      </c>
      <c r="P38" s="79">
        <f t="shared" si="11"/>
        <v>136</v>
      </c>
      <c r="Q38" s="79">
        <f t="shared" si="11"/>
        <v>122</v>
      </c>
      <c r="R38" s="79">
        <f t="shared" si="11"/>
        <v>105</v>
      </c>
      <c r="S38" s="79">
        <f t="shared" si="11"/>
        <v>280</v>
      </c>
      <c r="T38" s="79">
        <f t="shared" si="11"/>
        <v>96</v>
      </c>
      <c r="U38" s="88">
        <f t="shared" si="11"/>
        <v>99</v>
      </c>
    </row>
    <row r="39" spans="1:21" ht="15" customHeight="1">
      <c r="A39" s="134" t="s">
        <v>46</v>
      </c>
      <c r="B39" s="122" t="s">
        <v>47</v>
      </c>
      <c r="C39" s="118" t="s">
        <v>25</v>
      </c>
      <c r="D39" s="117">
        <f>SUM(M39+L39+F39+E39)</f>
        <v>83</v>
      </c>
      <c r="E39" s="11">
        <v>18</v>
      </c>
      <c r="F39" s="11">
        <v>59</v>
      </c>
      <c r="G39" s="11">
        <v>39</v>
      </c>
      <c r="H39" s="11">
        <v>20</v>
      </c>
      <c r="I39" s="11">
        <v>39</v>
      </c>
      <c r="J39" s="11"/>
      <c r="K39" s="11"/>
      <c r="L39" s="11"/>
      <c r="M39" s="11">
        <v>6</v>
      </c>
      <c r="N39" s="11"/>
      <c r="O39" s="11"/>
      <c r="P39" s="11"/>
      <c r="Q39" s="11"/>
      <c r="R39" s="33">
        <v>15</v>
      </c>
      <c r="S39" s="29">
        <v>44</v>
      </c>
      <c r="T39" s="11"/>
      <c r="U39" s="22"/>
    </row>
    <row r="40" spans="1:21" ht="15" customHeight="1">
      <c r="A40" s="134" t="s">
        <v>48</v>
      </c>
      <c r="B40" s="122" t="s">
        <v>49</v>
      </c>
      <c r="C40" s="116" t="s">
        <v>23</v>
      </c>
      <c r="D40" s="117">
        <f aca="true" t="shared" si="12" ref="D40:D48">SUM(M40+L40+F40+E40)</f>
        <v>68</v>
      </c>
      <c r="E40" s="11">
        <v>11</v>
      </c>
      <c r="F40" s="11">
        <v>57</v>
      </c>
      <c r="G40" s="11">
        <v>20</v>
      </c>
      <c r="H40" s="11">
        <v>37</v>
      </c>
      <c r="I40" s="11">
        <v>20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33">
        <v>24</v>
      </c>
      <c r="U40" s="32">
        <v>33</v>
      </c>
    </row>
    <row r="41" spans="1:21" ht="15" customHeight="1">
      <c r="A41" s="134" t="s">
        <v>50</v>
      </c>
      <c r="B41" s="122" t="s">
        <v>51</v>
      </c>
      <c r="C41" s="135" t="s">
        <v>184</v>
      </c>
      <c r="D41" s="117">
        <f t="shared" si="12"/>
        <v>299</v>
      </c>
      <c r="E41" s="11">
        <v>0</v>
      </c>
      <c r="F41" s="11">
        <f aca="true" t="shared" si="13" ref="F41:F48">SUM(H41:I41)</f>
        <v>295</v>
      </c>
      <c r="G41" s="11">
        <v>278</v>
      </c>
      <c r="H41" s="11">
        <v>17</v>
      </c>
      <c r="I41" s="11">
        <v>278</v>
      </c>
      <c r="J41" s="11"/>
      <c r="K41" s="11"/>
      <c r="L41" s="11"/>
      <c r="M41" s="11">
        <v>4</v>
      </c>
      <c r="N41" s="33">
        <v>34</v>
      </c>
      <c r="O41" s="27">
        <v>44</v>
      </c>
      <c r="P41" s="33">
        <v>34</v>
      </c>
      <c r="Q41" s="33">
        <v>40</v>
      </c>
      <c r="R41" s="33">
        <v>30</v>
      </c>
      <c r="S41" s="33">
        <v>44</v>
      </c>
      <c r="T41" s="33">
        <v>36</v>
      </c>
      <c r="U41" s="30">
        <v>33</v>
      </c>
    </row>
    <row r="42" spans="1:21" ht="15" customHeight="1">
      <c r="A42" s="134" t="s">
        <v>52</v>
      </c>
      <c r="B42" s="122" t="s">
        <v>53</v>
      </c>
      <c r="C42" s="136" t="s">
        <v>184</v>
      </c>
      <c r="D42" s="117">
        <f t="shared" si="12"/>
        <v>299</v>
      </c>
      <c r="E42" s="11">
        <v>0</v>
      </c>
      <c r="F42" s="11">
        <f t="shared" si="13"/>
        <v>295</v>
      </c>
      <c r="G42" s="11">
        <v>278</v>
      </c>
      <c r="H42" s="11">
        <v>17</v>
      </c>
      <c r="I42" s="11">
        <v>278</v>
      </c>
      <c r="J42" s="11"/>
      <c r="K42" s="11"/>
      <c r="L42" s="11"/>
      <c r="M42" s="11">
        <v>4</v>
      </c>
      <c r="N42" s="33">
        <v>34</v>
      </c>
      <c r="O42" s="27">
        <v>44</v>
      </c>
      <c r="P42" s="33">
        <v>34</v>
      </c>
      <c r="Q42" s="33">
        <v>40</v>
      </c>
      <c r="R42" s="33">
        <v>30</v>
      </c>
      <c r="S42" s="33">
        <v>44</v>
      </c>
      <c r="T42" s="33">
        <v>36</v>
      </c>
      <c r="U42" s="30">
        <v>33</v>
      </c>
    </row>
    <row r="43" spans="1:21" ht="15" customHeight="1">
      <c r="A43" s="134" t="s">
        <v>54</v>
      </c>
      <c r="B43" s="122" t="s">
        <v>55</v>
      </c>
      <c r="C43" s="118" t="s">
        <v>25</v>
      </c>
      <c r="D43" s="117">
        <f t="shared" si="12"/>
        <v>83</v>
      </c>
      <c r="E43" s="11">
        <v>19</v>
      </c>
      <c r="F43" s="11">
        <v>55</v>
      </c>
      <c r="G43" s="11">
        <v>20</v>
      </c>
      <c r="H43" s="17">
        <v>35</v>
      </c>
      <c r="I43" s="11">
        <v>20</v>
      </c>
      <c r="J43" s="11"/>
      <c r="K43" s="11"/>
      <c r="L43" s="11">
        <v>3</v>
      </c>
      <c r="M43" s="11">
        <v>6</v>
      </c>
      <c r="N43" s="11"/>
      <c r="O43" s="11"/>
      <c r="P43" s="33">
        <v>34</v>
      </c>
      <c r="Q43" s="29">
        <v>21</v>
      </c>
      <c r="R43" s="11"/>
      <c r="S43" s="11"/>
      <c r="T43" s="11"/>
      <c r="U43" s="22"/>
    </row>
    <row r="44" spans="1:21" ht="15" customHeight="1">
      <c r="A44" s="134" t="s">
        <v>56</v>
      </c>
      <c r="B44" s="122" t="s">
        <v>57</v>
      </c>
      <c r="C44" s="118" t="s">
        <v>25</v>
      </c>
      <c r="D44" s="117">
        <f t="shared" si="12"/>
        <v>83</v>
      </c>
      <c r="E44" s="11">
        <v>19</v>
      </c>
      <c r="F44" s="11">
        <v>55</v>
      </c>
      <c r="G44" s="11">
        <v>20</v>
      </c>
      <c r="H44" s="11">
        <v>35</v>
      </c>
      <c r="I44" s="11">
        <v>20</v>
      </c>
      <c r="J44" s="11"/>
      <c r="K44" s="11"/>
      <c r="L44" s="11">
        <v>3</v>
      </c>
      <c r="M44" s="11">
        <v>6</v>
      </c>
      <c r="N44" s="11"/>
      <c r="O44" s="11"/>
      <c r="P44" s="33">
        <v>34</v>
      </c>
      <c r="Q44" s="29">
        <v>21</v>
      </c>
      <c r="R44" s="11"/>
      <c r="S44" s="11"/>
      <c r="T44" s="11"/>
      <c r="U44" s="22"/>
    </row>
    <row r="45" spans="1:21" ht="15" customHeight="1">
      <c r="A45" s="134" t="s">
        <v>58</v>
      </c>
      <c r="B45" s="122" t="s">
        <v>59</v>
      </c>
      <c r="C45" s="116" t="s">
        <v>23</v>
      </c>
      <c r="D45" s="117">
        <f t="shared" si="12"/>
        <v>68</v>
      </c>
      <c r="E45" s="11">
        <v>0</v>
      </c>
      <c r="F45" s="11">
        <f t="shared" si="13"/>
        <v>68</v>
      </c>
      <c r="G45" s="11">
        <v>20</v>
      </c>
      <c r="H45" s="11">
        <v>20</v>
      </c>
      <c r="I45" s="11">
        <v>48</v>
      </c>
      <c r="J45" s="11"/>
      <c r="K45" s="11"/>
      <c r="L45" s="11"/>
      <c r="M45" s="11"/>
      <c r="N45" s="11"/>
      <c r="O45" s="11"/>
      <c r="P45" s="11"/>
      <c r="Q45" s="11"/>
      <c r="R45" s="33">
        <v>30</v>
      </c>
      <c r="S45" s="27">
        <v>38</v>
      </c>
      <c r="T45" s="17"/>
      <c r="U45" s="35"/>
    </row>
    <row r="46" spans="1:21" ht="15" customHeight="1">
      <c r="A46" s="134" t="s">
        <v>60</v>
      </c>
      <c r="B46" s="122" t="s">
        <v>61</v>
      </c>
      <c r="C46" s="118" t="s">
        <v>25</v>
      </c>
      <c r="D46" s="117">
        <f t="shared" si="12"/>
        <v>50</v>
      </c>
      <c r="E46" s="11">
        <v>0</v>
      </c>
      <c r="F46" s="11">
        <f t="shared" si="13"/>
        <v>44</v>
      </c>
      <c r="G46" s="11">
        <v>22</v>
      </c>
      <c r="H46" s="11">
        <v>22</v>
      </c>
      <c r="I46" s="11">
        <v>22</v>
      </c>
      <c r="J46" s="11"/>
      <c r="K46" s="11"/>
      <c r="L46" s="11"/>
      <c r="M46" s="11">
        <v>6</v>
      </c>
      <c r="N46" s="11"/>
      <c r="O46" s="11"/>
      <c r="P46" s="11"/>
      <c r="Q46" s="11"/>
      <c r="R46" s="11"/>
      <c r="S46" s="29">
        <v>44</v>
      </c>
      <c r="T46" s="11"/>
      <c r="U46" s="22"/>
    </row>
    <row r="47" spans="1:21" ht="15" customHeight="1">
      <c r="A47" s="134" t="s">
        <v>62</v>
      </c>
      <c r="B47" s="122" t="s">
        <v>63</v>
      </c>
      <c r="C47" s="118" t="s">
        <v>25</v>
      </c>
      <c r="D47" s="117">
        <f t="shared" si="12"/>
        <v>72</v>
      </c>
      <c r="E47" s="11">
        <v>0</v>
      </c>
      <c r="F47" s="11">
        <f t="shared" si="13"/>
        <v>66</v>
      </c>
      <c r="G47" s="11">
        <v>44</v>
      </c>
      <c r="H47" s="11">
        <v>22</v>
      </c>
      <c r="I47" s="11">
        <v>44</v>
      </c>
      <c r="J47" s="11"/>
      <c r="K47" s="11"/>
      <c r="L47" s="11"/>
      <c r="M47" s="11">
        <v>6</v>
      </c>
      <c r="N47" s="11"/>
      <c r="O47" s="11"/>
      <c r="P47" s="11"/>
      <c r="Q47" s="11"/>
      <c r="R47" s="11"/>
      <c r="S47" s="29">
        <v>66</v>
      </c>
      <c r="T47" s="11"/>
      <c r="U47" s="22"/>
    </row>
    <row r="48" spans="1:26" ht="15" customHeight="1" thickBot="1">
      <c r="A48" s="137" t="s">
        <v>64</v>
      </c>
      <c r="B48" s="80" t="s">
        <v>65</v>
      </c>
      <c r="C48" s="138" t="s">
        <v>23</v>
      </c>
      <c r="D48" s="117">
        <f t="shared" si="12"/>
        <v>78</v>
      </c>
      <c r="E48" s="66">
        <v>0</v>
      </c>
      <c r="F48" s="66">
        <f t="shared" si="13"/>
        <v>78</v>
      </c>
      <c r="G48" s="44">
        <v>78</v>
      </c>
      <c r="H48" s="44">
        <v>0</v>
      </c>
      <c r="I48" s="66">
        <v>78</v>
      </c>
      <c r="J48" s="66"/>
      <c r="K48" s="81"/>
      <c r="L48" s="81"/>
      <c r="M48" s="81"/>
      <c r="N48" s="82">
        <v>34</v>
      </c>
      <c r="O48" s="73">
        <v>44</v>
      </c>
      <c r="P48" s="66"/>
      <c r="Q48" s="66"/>
      <c r="R48" s="66"/>
      <c r="S48" s="66"/>
      <c r="T48" s="66"/>
      <c r="U48" s="74"/>
      <c r="Z48" s="231"/>
    </row>
    <row r="49" spans="1:26" ht="15" customHeight="1" thickBot="1">
      <c r="A49" s="132" t="s">
        <v>66</v>
      </c>
      <c r="B49" s="139" t="s">
        <v>67</v>
      </c>
      <c r="C49" s="100" t="s">
        <v>200</v>
      </c>
      <c r="D49" s="100">
        <f aca="true" t="shared" si="14" ref="D49:N49">SUM(D50+D58+D64+D70+D75)</f>
        <v>2153</v>
      </c>
      <c r="E49" s="100">
        <f t="shared" si="14"/>
        <v>167</v>
      </c>
      <c r="F49" s="100">
        <f t="shared" si="14"/>
        <v>1071</v>
      </c>
      <c r="G49" s="100">
        <f>SUM(G50+G58+G64+G70+G75)</f>
        <v>1899</v>
      </c>
      <c r="H49" s="100">
        <f t="shared" si="14"/>
        <v>447</v>
      </c>
      <c r="I49" s="100">
        <f t="shared" si="14"/>
        <v>554</v>
      </c>
      <c r="J49" s="100">
        <f t="shared" si="14"/>
        <v>70</v>
      </c>
      <c r="K49" s="100">
        <f t="shared" si="14"/>
        <v>828</v>
      </c>
      <c r="L49" s="100">
        <f t="shared" si="14"/>
        <v>29</v>
      </c>
      <c r="M49" s="100">
        <f t="shared" si="14"/>
        <v>58</v>
      </c>
      <c r="N49" s="76">
        <f t="shared" si="14"/>
        <v>0</v>
      </c>
      <c r="O49" s="76">
        <v>0</v>
      </c>
      <c r="P49" s="76">
        <f aca="true" t="shared" si="15" ref="P49:U49">SUM(P50+P58+P64+P70+P75)</f>
        <v>189</v>
      </c>
      <c r="Q49" s="76">
        <f t="shared" si="15"/>
        <v>325</v>
      </c>
      <c r="R49" s="76">
        <f t="shared" si="15"/>
        <v>315</v>
      </c>
      <c r="S49" s="76">
        <f t="shared" si="15"/>
        <v>386</v>
      </c>
      <c r="T49" s="76">
        <f t="shared" si="15"/>
        <v>408</v>
      </c>
      <c r="U49" s="77">
        <f t="shared" si="15"/>
        <v>276</v>
      </c>
      <c r="Z49" s="231"/>
    </row>
    <row r="50" spans="1:26" ht="44.25" customHeight="1">
      <c r="A50" s="140" t="s">
        <v>68</v>
      </c>
      <c r="B50" s="141" t="s">
        <v>69</v>
      </c>
      <c r="C50" s="142" t="s">
        <v>196</v>
      </c>
      <c r="D50" s="143">
        <f>SUM(D51:D57)</f>
        <v>882</v>
      </c>
      <c r="E50" s="79">
        <f>SUM(E51:E56)</f>
        <v>74</v>
      </c>
      <c r="F50" s="79">
        <f>SUM(F51:F57)</f>
        <v>424</v>
      </c>
      <c r="G50" s="79">
        <f>SUM(G51:G57)</f>
        <v>784</v>
      </c>
      <c r="H50" s="79">
        <f aca="true" t="shared" si="16" ref="H50:M50">SUM(H51:H57)</f>
        <v>128</v>
      </c>
      <c r="I50" s="79">
        <f t="shared" si="16"/>
        <v>246</v>
      </c>
      <c r="J50" s="79">
        <f t="shared" si="16"/>
        <v>50</v>
      </c>
      <c r="K50" s="79">
        <f t="shared" si="16"/>
        <v>360</v>
      </c>
      <c r="L50" s="79">
        <f t="shared" si="16"/>
        <v>10</v>
      </c>
      <c r="M50" s="79">
        <f t="shared" si="16"/>
        <v>14</v>
      </c>
      <c r="N50" s="79">
        <f aca="true" t="shared" si="17" ref="N50:U50">SUM(N51:N56)</f>
        <v>0</v>
      </c>
      <c r="O50" s="79">
        <f t="shared" si="17"/>
        <v>0</v>
      </c>
      <c r="P50" s="79">
        <f t="shared" si="17"/>
        <v>104</v>
      </c>
      <c r="Q50" s="79">
        <f t="shared" si="17"/>
        <v>171</v>
      </c>
      <c r="R50" s="79">
        <f t="shared" si="17"/>
        <v>147</v>
      </c>
      <c r="S50" s="79">
        <f t="shared" si="17"/>
        <v>182</v>
      </c>
      <c r="T50" s="79">
        <f t="shared" si="17"/>
        <v>180</v>
      </c>
      <c r="U50" s="88">
        <f t="shared" si="17"/>
        <v>0</v>
      </c>
      <c r="Z50" s="231"/>
    </row>
    <row r="51" spans="1:26" ht="31.5" customHeight="1">
      <c r="A51" s="144" t="s">
        <v>70</v>
      </c>
      <c r="B51" s="41" t="s">
        <v>71</v>
      </c>
      <c r="C51" s="145" t="s">
        <v>25</v>
      </c>
      <c r="D51" s="146">
        <f>SUM(M51+L51+F51+E51)</f>
        <v>317</v>
      </c>
      <c r="E51" s="11">
        <v>74</v>
      </c>
      <c r="F51" s="147">
        <v>231</v>
      </c>
      <c r="G51" s="147">
        <v>231</v>
      </c>
      <c r="H51" s="11">
        <v>92</v>
      </c>
      <c r="I51" s="11">
        <v>109</v>
      </c>
      <c r="J51" s="17">
        <v>30</v>
      </c>
      <c r="K51" s="148"/>
      <c r="L51" s="26">
        <v>6</v>
      </c>
      <c r="M51" s="26">
        <v>6</v>
      </c>
      <c r="N51" s="11"/>
      <c r="O51" s="11"/>
      <c r="P51" s="33">
        <v>34</v>
      </c>
      <c r="Q51" s="33">
        <v>21</v>
      </c>
      <c r="R51" s="33">
        <v>60</v>
      </c>
      <c r="S51" s="33">
        <v>44</v>
      </c>
      <c r="T51" s="29">
        <v>72</v>
      </c>
      <c r="U51" s="22"/>
      <c r="V51" s="15"/>
      <c r="Z51" s="231"/>
    </row>
    <row r="52" spans="1:21" ht="15" customHeight="1">
      <c r="A52" s="144" t="s">
        <v>72</v>
      </c>
      <c r="B52" s="41" t="s">
        <v>73</v>
      </c>
      <c r="C52" s="120" t="s">
        <v>23</v>
      </c>
      <c r="D52" s="146">
        <f aca="true" t="shared" si="18" ref="D52:D57">SUM(F52+L52+M52)</f>
        <v>149</v>
      </c>
      <c r="E52" s="11">
        <v>0</v>
      </c>
      <c r="F52" s="147">
        <f>SUM(H52+I52+J52+K52)</f>
        <v>149</v>
      </c>
      <c r="G52" s="147">
        <v>149</v>
      </c>
      <c r="H52" s="11">
        <v>0</v>
      </c>
      <c r="I52" s="11">
        <v>129</v>
      </c>
      <c r="J52" s="17">
        <v>20</v>
      </c>
      <c r="K52" s="11"/>
      <c r="L52" s="11"/>
      <c r="M52" s="11"/>
      <c r="N52" s="11"/>
      <c r="O52" s="11"/>
      <c r="P52" s="33">
        <v>34</v>
      </c>
      <c r="Q52" s="33">
        <v>42</v>
      </c>
      <c r="R52" s="33">
        <v>15</v>
      </c>
      <c r="S52" s="33">
        <v>22</v>
      </c>
      <c r="T52" s="27">
        <v>36</v>
      </c>
      <c r="U52" s="22"/>
    </row>
    <row r="53" spans="1:21" ht="26.25" customHeight="1">
      <c r="A53" s="144" t="s">
        <v>74</v>
      </c>
      <c r="B53" s="41" t="s">
        <v>75</v>
      </c>
      <c r="C53" s="27" t="s">
        <v>23</v>
      </c>
      <c r="D53" s="146">
        <f t="shared" si="18"/>
        <v>44</v>
      </c>
      <c r="E53" s="11">
        <v>0</v>
      </c>
      <c r="F53" s="147">
        <f>SUM(H53+I53+J53+K53)</f>
        <v>44</v>
      </c>
      <c r="G53" s="147">
        <v>44</v>
      </c>
      <c r="H53" s="11">
        <v>36</v>
      </c>
      <c r="I53" s="11">
        <v>8</v>
      </c>
      <c r="J53" s="11"/>
      <c r="K53" s="11"/>
      <c r="L53" s="11"/>
      <c r="M53" s="11"/>
      <c r="N53" s="11"/>
      <c r="O53" s="11"/>
      <c r="P53" s="11"/>
      <c r="Q53" s="11"/>
      <c r="R53" s="11"/>
      <c r="S53" s="27">
        <v>44</v>
      </c>
      <c r="T53" s="17"/>
      <c r="U53" s="22"/>
    </row>
    <row r="54" spans="1:21" ht="50.25" customHeight="1">
      <c r="A54" s="149" t="s">
        <v>150</v>
      </c>
      <c r="B54" s="150" t="s">
        <v>140</v>
      </c>
      <c r="C54" s="27" t="s">
        <v>23</v>
      </c>
      <c r="D54" s="146">
        <f>SUM(K54:M54)</f>
        <v>108</v>
      </c>
      <c r="E54" s="11"/>
      <c r="F54" s="147"/>
      <c r="G54" s="147">
        <v>108</v>
      </c>
      <c r="H54" s="11"/>
      <c r="I54" s="11"/>
      <c r="J54" s="11"/>
      <c r="K54" s="11">
        <v>108</v>
      </c>
      <c r="L54" s="11"/>
      <c r="M54" s="11"/>
      <c r="N54" s="11"/>
      <c r="O54" s="11"/>
      <c r="P54" s="33">
        <v>36</v>
      </c>
      <c r="Q54" s="33">
        <v>36</v>
      </c>
      <c r="R54" s="27">
        <v>36</v>
      </c>
      <c r="S54" s="11"/>
      <c r="T54" s="11"/>
      <c r="U54" s="22"/>
    </row>
    <row r="55" spans="1:21" ht="15" customHeight="1">
      <c r="A55" s="149" t="s">
        <v>151</v>
      </c>
      <c r="B55" s="151" t="s">
        <v>153</v>
      </c>
      <c r="C55" s="27" t="s">
        <v>152</v>
      </c>
      <c r="D55" s="146">
        <f>SUM(K55:M55)</f>
        <v>72</v>
      </c>
      <c r="E55" s="11"/>
      <c r="F55" s="147"/>
      <c r="G55" s="147">
        <v>72</v>
      </c>
      <c r="H55" s="11"/>
      <c r="I55" s="11"/>
      <c r="J55" s="11"/>
      <c r="K55" s="11">
        <v>72</v>
      </c>
      <c r="L55" s="11"/>
      <c r="M55" s="11"/>
      <c r="N55" s="11"/>
      <c r="O55" s="11"/>
      <c r="P55" s="11"/>
      <c r="Q55" s="27">
        <v>36</v>
      </c>
      <c r="R55" s="11"/>
      <c r="S55" s="27">
        <v>36</v>
      </c>
      <c r="T55" s="11"/>
      <c r="U55" s="22"/>
    </row>
    <row r="56" spans="1:21" ht="48.75" customHeight="1">
      <c r="A56" s="149" t="s">
        <v>76</v>
      </c>
      <c r="B56" s="152" t="s">
        <v>141</v>
      </c>
      <c r="C56" s="27" t="s">
        <v>155</v>
      </c>
      <c r="D56" s="146">
        <f>SUM(K56:M56)</f>
        <v>180</v>
      </c>
      <c r="E56" s="11"/>
      <c r="F56" s="147"/>
      <c r="G56" s="147">
        <v>180</v>
      </c>
      <c r="H56" s="11"/>
      <c r="I56" s="11"/>
      <c r="J56" s="11"/>
      <c r="K56" s="11">
        <v>180</v>
      </c>
      <c r="L56" s="11"/>
      <c r="M56" s="11"/>
      <c r="N56" s="11"/>
      <c r="O56" s="11"/>
      <c r="P56" s="11"/>
      <c r="Q56" s="27">
        <v>36</v>
      </c>
      <c r="R56" s="33">
        <v>36</v>
      </c>
      <c r="S56" s="27">
        <v>36</v>
      </c>
      <c r="T56" s="27">
        <v>72</v>
      </c>
      <c r="U56" s="22"/>
    </row>
    <row r="57" spans="1:26" ht="15" customHeight="1" thickBot="1">
      <c r="A57" s="153"/>
      <c r="B57" s="154" t="s">
        <v>185</v>
      </c>
      <c r="C57" s="83" t="s">
        <v>186</v>
      </c>
      <c r="D57" s="155">
        <f t="shared" si="18"/>
        <v>12</v>
      </c>
      <c r="E57" s="66"/>
      <c r="F57" s="66"/>
      <c r="G57" s="66"/>
      <c r="H57" s="66"/>
      <c r="I57" s="66"/>
      <c r="J57" s="66"/>
      <c r="K57" s="66"/>
      <c r="L57" s="66">
        <v>4</v>
      </c>
      <c r="M57" s="66">
        <v>8</v>
      </c>
      <c r="N57" s="66"/>
      <c r="O57" s="66"/>
      <c r="P57" s="66"/>
      <c r="Q57" s="69"/>
      <c r="R57" s="69"/>
      <c r="S57" s="69"/>
      <c r="T57" s="83"/>
      <c r="U57" s="74"/>
      <c r="Z57" s="230"/>
    </row>
    <row r="58" spans="1:26" ht="15" customHeight="1">
      <c r="A58" s="156" t="s">
        <v>77</v>
      </c>
      <c r="B58" s="157" t="s">
        <v>133</v>
      </c>
      <c r="C58" s="71" t="s">
        <v>197</v>
      </c>
      <c r="D58" s="158">
        <f>SUM(D59:D63)</f>
        <v>661</v>
      </c>
      <c r="E58" s="71">
        <f aca="true" t="shared" si="19" ref="E58:K58">SUM(E59:E62)</f>
        <v>67</v>
      </c>
      <c r="F58" s="71">
        <f t="shared" si="19"/>
        <v>315</v>
      </c>
      <c r="G58" s="71">
        <f>SUM(G59:G63)</f>
        <v>567</v>
      </c>
      <c r="H58" s="71">
        <f t="shared" si="19"/>
        <v>107</v>
      </c>
      <c r="I58" s="71">
        <f t="shared" si="19"/>
        <v>188</v>
      </c>
      <c r="J58" s="71">
        <f t="shared" si="19"/>
        <v>20</v>
      </c>
      <c r="K58" s="71">
        <f t="shared" si="19"/>
        <v>252</v>
      </c>
      <c r="L58" s="71">
        <f>SUM(L59:L63)</f>
        <v>7</v>
      </c>
      <c r="M58" s="71">
        <f>SUM(M59:M63)</f>
        <v>20</v>
      </c>
      <c r="N58" s="71">
        <f>SUM(N59:N62)</f>
        <v>0</v>
      </c>
      <c r="O58" s="71">
        <f aca="true" t="shared" si="20" ref="O58:U58">SUM(O59:O62)</f>
        <v>0</v>
      </c>
      <c r="P58" s="71">
        <f t="shared" si="20"/>
        <v>85</v>
      </c>
      <c r="Q58" s="71">
        <f t="shared" si="20"/>
        <v>154</v>
      </c>
      <c r="R58" s="71">
        <f t="shared" si="20"/>
        <v>168</v>
      </c>
      <c r="S58" s="71">
        <f t="shared" si="20"/>
        <v>160</v>
      </c>
      <c r="T58" s="71">
        <f t="shared" si="20"/>
        <v>0</v>
      </c>
      <c r="U58" s="72">
        <f t="shared" si="20"/>
        <v>0</v>
      </c>
      <c r="X58" s="34"/>
      <c r="Z58" s="230"/>
    </row>
    <row r="59" spans="1:26" ht="25.5" customHeight="1">
      <c r="A59" s="159" t="s">
        <v>78</v>
      </c>
      <c r="B59" s="160" t="s">
        <v>79</v>
      </c>
      <c r="C59" s="161" t="s">
        <v>193</v>
      </c>
      <c r="D59" s="146">
        <f>SUM(M59+L59+F59+E59)</f>
        <v>280</v>
      </c>
      <c r="E59" s="11">
        <v>67</v>
      </c>
      <c r="F59" s="11">
        <v>204</v>
      </c>
      <c r="G59" s="11">
        <v>204</v>
      </c>
      <c r="H59" s="11">
        <v>73</v>
      </c>
      <c r="I59" s="11">
        <v>111</v>
      </c>
      <c r="J59" s="17">
        <v>20</v>
      </c>
      <c r="K59" s="11"/>
      <c r="L59" s="11">
        <v>3</v>
      </c>
      <c r="M59" s="11">
        <v>6</v>
      </c>
      <c r="N59" s="11"/>
      <c r="O59" s="11"/>
      <c r="P59" s="33">
        <v>51</v>
      </c>
      <c r="Q59" s="29">
        <v>42</v>
      </c>
      <c r="R59" s="33">
        <v>45</v>
      </c>
      <c r="S59" s="27">
        <v>66</v>
      </c>
      <c r="T59" s="11"/>
      <c r="U59" s="22"/>
      <c r="Z59" s="230"/>
    </row>
    <row r="60" spans="1:21" ht="15" customHeight="1">
      <c r="A60" s="159" t="s">
        <v>80</v>
      </c>
      <c r="B60" s="160" t="s">
        <v>81</v>
      </c>
      <c r="C60" s="145" t="s">
        <v>25</v>
      </c>
      <c r="D60" s="146">
        <f>SUM(F60+L60+M60)</f>
        <v>117</v>
      </c>
      <c r="E60" s="11">
        <v>0</v>
      </c>
      <c r="F60" s="11">
        <f>SUM(H60+I60+J60+K60)</f>
        <v>111</v>
      </c>
      <c r="G60" s="11">
        <v>111</v>
      </c>
      <c r="H60" s="11">
        <v>34</v>
      </c>
      <c r="I60" s="11">
        <v>77</v>
      </c>
      <c r="J60" s="11"/>
      <c r="K60" s="11"/>
      <c r="L60" s="11"/>
      <c r="M60" s="11">
        <v>6</v>
      </c>
      <c r="N60" s="11"/>
      <c r="O60" s="11"/>
      <c r="P60" s="33">
        <v>34</v>
      </c>
      <c r="Q60" s="33">
        <v>40</v>
      </c>
      <c r="R60" s="33">
        <v>15</v>
      </c>
      <c r="S60" s="29">
        <v>22</v>
      </c>
      <c r="T60" s="11"/>
      <c r="U60" s="22"/>
    </row>
    <row r="61" spans="1:24" ht="39" customHeight="1">
      <c r="A61" s="162" t="s">
        <v>82</v>
      </c>
      <c r="B61" s="160" t="s">
        <v>142</v>
      </c>
      <c r="C61" s="27" t="s">
        <v>152</v>
      </c>
      <c r="D61" s="146">
        <f>SUM(K61:M61)</f>
        <v>72</v>
      </c>
      <c r="E61" s="11"/>
      <c r="F61" s="11"/>
      <c r="G61" s="11">
        <v>72</v>
      </c>
      <c r="H61" s="11"/>
      <c r="I61" s="11"/>
      <c r="J61" s="11"/>
      <c r="K61" s="11">
        <v>72</v>
      </c>
      <c r="L61" s="11"/>
      <c r="M61" s="11"/>
      <c r="N61" s="11"/>
      <c r="O61" s="11"/>
      <c r="P61" s="11"/>
      <c r="Q61" s="27">
        <v>36</v>
      </c>
      <c r="R61" s="27">
        <v>36</v>
      </c>
      <c r="S61" s="11"/>
      <c r="T61" s="11"/>
      <c r="U61" s="22"/>
      <c r="X61" s="34"/>
    </row>
    <row r="62" spans="1:23" ht="37.5" customHeight="1">
      <c r="A62" s="162" t="s">
        <v>83</v>
      </c>
      <c r="B62" s="160" t="s">
        <v>210</v>
      </c>
      <c r="C62" s="27" t="s">
        <v>156</v>
      </c>
      <c r="D62" s="146">
        <f>SUM(K62:M62)</f>
        <v>180</v>
      </c>
      <c r="E62" s="11"/>
      <c r="F62" s="11"/>
      <c r="G62" s="11">
        <v>180</v>
      </c>
      <c r="H62" s="11"/>
      <c r="I62" s="11"/>
      <c r="J62" s="11"/>
      <c r="K62" s="11">
        <v>180</v>
      </c>
      <c r="L62" s="11"/>
      <c r="M62" s="11"/>
      <c r="N62" s="11"/>
      <c r="O62" s="11"/>
      <c r="P62" s="11"/>
      <c r="Q62" s="27">
        <v>36</v>
      </c>
      <c r="R62" s="33">
        <v>72</v>
      </c>
      <c r="S62" s="27">
        <v>72</v>
      </c>
      <c r="T62" s="11"/>
      <c r="U62" s="22"/>
      <c r="V62" s="16"/>
      <c r="W62" s="16"/>
    </row>
    <row r="63" spans="1:23" ht="15" customHeight="1" thickBot="1">
      <c r="A63" s="153"/>
      <c r="B63" s="163" t="s">
        <v>187</v>
      </c>
      <c r="C63" s="84" t="s">
        <v>186</v>
      </c>
      <c r="D63" s="164">
        <f>SUM(F63+L63+M63)</f>
        <v>12</v>
      </c>
      <c r="E63" s="85"/>
      <c r="F63" s="85"/>
      <c r="G63" s="85"/>
      <c r="H63" s="85"/>
      <c r="I63" s="85"/>
      <c r="J63" s="85"/>
      <c r="K63" s="85"/>
      <c r="L63" s="85">
        <v>4</v>
      </c>
      <c r="M63" s="85">
        <v>8</v>
      </c>
      <c r="N63" s="85"/>
      <c r="O63" s="85"/>
      <c r="P63" s="85"/>
      <c r="Q63" s="86"/>
      <c r="R63" s="86"/>
      <c r="S63" s="84"/>
      <c r="T63" s="85"/>
      <c r="U63" s="87"/>
      <c r="V63" s="16"/>
      <c r="W63" s="16"/>
    </row>
    <row r="64" spans="1:21" ht="15" customHeight="1">
      <c r="A64" s="165" t="s">
        <v>84</v>
      </c>
      <c r="B64" s="166" t="s">
        <v>85</v>
      </c>
      <c r="C64" s="79" t="s">
        <v>198</v>
      </c>
      <c r="D64" s="79">
        <f>SUM(D65:D69)</f>
        <v>164</v>
      </c>
      <c r="E64" s="79">
        <f aca="true" t="shared" si="21" ref="E64:K64">SUM(E65:E68)</f>
        <v>0</v>
      </c>
      <c r="F64" s="79">
        <f t="shared" si="21"/>
        <v>80</v>
      </c>
      <c r="G64" s="79">
        <f>SUM(G65:G69)</f>
        <v>152</v>
      </c>
      <c r="H64" s="79">
        <f t="shared" si="21"/>
        <v>76</v>
      </c>
      <c r="I64" s="79">
        <f t="shared" si="21"/>
        <v>4</v>
      </c>
      <c r="J64" s="79">
        <f t="shared" si="21"/>
        <v>0</v>
      </c>
      <c r="K64" s="79">
        <f t="shared" si="21"/>
        <v>72</v>
      </c>
      <c r="L64" s="79">
        <f>SUM(L65:L69)</f>
        <v>4</v>
      </c>
      <c r="M64" s="79">
        <f>SUM(M65:M69)</f>
        <v>8</v>
      </c>
      <c r="N64" s="79">
        <f>SUM(N65:N68)</f>
        <v>0</v>
      </c>
      <c r="O64" s="79">
        <f aca="true" t="shared" si="22" ref="O64:U64">SUM(O65:O68)</f>
        <v>0</v>
      </c>
      <c r="P64" s="79">
        <f t="shared" si="22"/>
        <v>0</v>
      </c>
      <c r="Q64" s="79">
        <f t="shared" si="22"/>
        <v>0</v>
      </c>
      <c r="R64" s="79">
        <f t="shared" si="22"/>
        <v>0</v>
      </c>
      <c r="S64" s="79">
        <f t="shared" si="22"/>
        <v>44</v>
      </c>
      <c r="T64" s="79">
        <f t="shared" si="22"/>
        <v>108</v>
      </c>
      <c r="U64" s="88">
        <f t="shared" si="22"/>
        <v>0</v>
      </c>
    </row>
    <row r="65" spans="1:21" ht="18" customHeight="1">
      <c r="A65" s="159" t="s">
        <v>86</v>
      </c>
      <c r="B65" s="167" t="s">
        <v>87</v>
      </c>
      <c r="C65" s="27" t="s">
        <v>23</v>
      </c>
      <c r="D65" s="17">
        <f>SUM(F65+L65+M65)</f>
        <v>44</v>
      </c>
      <c r="E65" s="11">
        <v>0</v>
      </c>
      <c r="F65" s="11">
        <f>SUM(H65+I65+J65+K65)</f>
        <v>44</v>
      </c>
      <c r="G65" s="11">
        <v>44</v>
      </c>
      <c r="H65" s="11">
        <v>42</v>
      </c>
      <c r="I65" s="11">
        <v>2</v>
      </c>
      <c r="J65" s="11"/>
      <c r="K65" s="11"/>
      <c r="L65" s="11"/>
      <c r="M65" s="11"/>
      <c r="N65" s="11"/>
      <c r="O65" s="11"/>
      <c r="P65" s="11"/>
      <c r="Q65" s="11"/>
      <c r="R65" s="11"/>
      <c r="S65" s="27">
        <v>44</v>
      </c>
      <c r="T65" s="17"/>
      <c r="U65" s="22"/>
    </row>
    <row r="66" spans="1:21" ht="15" customHeight="1">
      <c r="A66" s="159" t="s">
        <v>88</v>
      </c>
      <c r="B66" s="160" t="s">
        <v>89</v>
      </c>
      <c r="C66" s="27" t="s">
        <v>23</v>
      </c>
      <c r="D66" s="17">
        <f>SUM(F66+L66+M66)</f>
        <v>36</v>
      </c>
      <c r="E66" s="11">
        <v>0</v>
      </c>
      <c r="F66" s="11">
        <f>SUM(H66+I66+J66+K66)</f>
        <v>36</v>
      </c>
      <c r="G66" s="11">
        <v>36</v>
      </c>
      <c r="H66" s="11">
        <v>34</v>
      </c>
      <c r="I66" s="11">
        <v>2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27">
        <v>36</v>
      </c>
      <c r="U66" s="22"/>
    </row>
    <row r="67" spans="1:21" ht="37.5" customHeight="1">
      <c r="A67" s="168" t="s">
        <v>90</v>
      </c>
      <c r="B67" s="160" t="s">
        <v>143</v>
      </c>
      <c r="C67" s="197" t="s">
        <v>192</v>
      </c>
      <c r="D67" s="17">
        <f>SUM(K67:M67)</f>
        <v>36</v>
      </c>
      <c r="E67" s="11"/>
      <c r="F67" s="11"/>
      <c r="G67" s="11">
        <v>36</v>
      </c>
      <c r="H67" s="11"/>
      <c r="I67" s="11"/>
      <c r="J67" s="11"/>
      <c r="K67" s="11">
        <v>36</v>
      </c>
      <c r="L67" s="11"/>
      <c r="M67" s="11"/>
      <c r="N67" s="11"/>
      <c r="O67" s="11"/>
      <c r="P67" s="11"/>
      <c r="Q67" s="11"/>
      <c r="R67" s="11"/>
      <c r="S67" s="11"/>
      <c r="T67" s="27">
        <v>36</v>
      </c>
      <c r="U67" s="22"/>
    </row>
    <row r="68" spans="1:21" ht="38.25" customHeight="1">
      <c r="A68" s="168" t="s">
        <v>91</v>
      </c>
      <c r="B68" s="160" t="s">
        <v>144</v>
      </c>
      <c r="C68" s="198"/>
      <c r="D68" s="17">
        <f>SUM(K68:M68)</f>
        <v>36</v>
      </c>
      <c r="E68" s="11"/>
      <c r="F68" s="11"/>
      <c r="G68" s="11">
        <v>36</v>
      </c>
      <c r="H68" s="11"/>
      <c r="I68" s="11"/>
      <c r="J68" s="11"/>
      <c r="K68" s="11">
        <v>36</v>
      </c>
      <c r="L68" s="11"/>
      <c r="M68" s="11"/>
      <c r="N68" s="11"/>
      <c r="O68" s="11"/>
      <c r="P68" s="11"/>
      <c r="Q68" s="11"/>
      <c r="R68" s="11"/>
      <c r="S68" s="11"/>
      <c r="T68" s="27">
        <v>36</v>
      </c>
      <c r="U68" s="22"/>
    </row>
    <row r="69" spans="1:21" ht="15" customHeight="1" thickBot="1">
      <c r="A69" s="169"/>
      <c r="B69" s="170" t="s">
        <v>188</v>
      </c>
      <c r="C69" s="83" t="s">
        <v>186</v>
      </c>
      <c r="D69" s="69">
        <f>SUM(F69+L69+M69)</f>
        <v>12</v>
      </c>
      <c r="E69" s="66"/>
      <c r="F69" s="66"/>
      <c r="G69" s="66"/>
      <c r="H69" s="66"/>
      <c r="I69" s="66"/>
      <c r="J69" s="66"/>
      <c r="K69" s="66"/>
      <c r="L69" s="66">
        <v>4</v>
      </c>
      <c r="M69" s="66">
        <v>8</v>
      </c>
      <c r="N69" s="66"/>
      <c r="O69" s="66"/>
      <c r="P69" s="66"/>
      <c r="Q69" s="66"/>
      <c r="R69" s="66"/>
      <c r="S69" s="66"/>
      <c r="T69" s="83"/>
      <c r="U69" s="74"/>
    </row>
    <row r="70" spans="1:21" ht="15" customHeight="1">
      <c r="A70" s="171" t="s">
        <v>92</v>
      </c>
      <c r="B70" s="157" t="s">
        <v>93</v>
      </c>
      <c r="C70" s="71" t="s">
        <v>198</v>
      </c>
      <c r="D70" s="71">
        <f>SUM(D71:D74)</f>
        <v>157</v>
      </c>
      <c r="E70" s="71">
        <f aca="true" t="shared" si="23" ref="E70:K70">SUM(E71:E73)</f>
        <v>3</v>
      </c>
      <c r="F70" s="71">
        <f t="shared" si="23"/>
        <v>70</v>
      </c>
      <c r="G70" s="71">
        <f>SUM(G71:G74)</f>
        <v>142</v>
      </c>
      <c r="H70" s="71">
        <f t="shared" si="23"/>
        <v>68</v>
      </c>
      <c r="I70" s="71">
        <f t="shared" si="23"/>
        <v>2</v>
      </c>
      <c r="J70" s="71">
        <f t="shared" si="23"/>
        <v>0</v>
      </c>
      <c r="K70" s="71">
        <f t="shared" si="23"/>
        <v>72</v>
      </c>
      <c r="L70" s="71">
        <f>SUM(L71:L74)</f>
        <v>4</v>
      </c>
      <c r="M70" s="71">
        <f>SUM(M71:M74)</f>
        <v>8</v>
      </c>
      <c r="N70" s="71">
        <f>SUM(N71:N73)</f>
        <v>0</v>
      </c>
      <c r="O70" s="71">
        <f aca="true" t="shared" si="24" ref="O70:U70">SUM(O71:O73)</f>
        <v>0</v>
      </c>
      <c r="P70" s="71">
        <f t="shared" si="24"/>
        <v>0</v>
      </c>
      <c r="Q70" s="71">
        <f t="shared" si="24"/>
        <v>0</v>
      </c>
      <c r="R70" s="71">
        <f t="shared" si="24"/>
        <v>0</v>
      </c>
      <c r="S70" s="71">
        <f t="shared" si="24"/>
        <v>0</v>
      </c>
      <c r="T70" s="71">
        <f t="shared" si="24"/>
        <v>48</v>
      </c>
      <c r="U70" s="72">
        <f t="shared" si="24"/>
        <v>94</v>
      </c>
    </row>
    <row r="71" spans="1:21" ht="18" customHeight="1">
      <c r="A71" s="172" t="s">
        <v>94</v>
      </c>
      <c r="B71" s="160" t="s">
        <v>134</v>
      </c>
      <c r="C71" s="27" t="s">
        <v>215</v>
      </c>
      <c r="D71" s="17">
        <f>SUM(E71:F71)</f>
        <v>73</v>
      </c>
      <c r="E71" s="11">
        <v>3</v>
      </c>
      <c r="F71" s="11">
        <v>70</v>
      </c>
      <c r="G71" s="11">
        <v>70</v>
      </c>
      <c r="H71" s="11">
        <v>68</v>
      </c>
      <c r="I71" s="11">
        <v>2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33">
        <v>48</v>
      </c>
      <c r="U71" s="32">
        <v>22</v>
      </c>
    </row>
    <row r="72" spans="1:23" ht="23.25" customHeight="1">
      <c r="A72" s="168" t="s">
        <v>95</v>
      </c>
      <c r="B72" s="13" t="s">
        <v>145</v>
      </c>
      <c r="C72" s="27" t="s">
        <v>23</v>
      </c>
      <c r="D72" s="17">
        <f>SUM(K72:M72)</f>
        <v>36</v>
      </c>
      <c r="E72" s="11"/>
      <c r="F72" s="11"/>
      <c r="G72" s="11">
        <v>36</v>
      </c>
      <c r="H72" s="11"/>
      <c r="I72" s="11"/>
      <c r="J72" s="11"/>
      <c r="K72" s="11">
        <v>36</v>
      </c>
      <c r="L72" s="11"/>
      <c r="M72" s="11"/>
      <c r="N72" s="11"/>
      <c r="O72" s="11"/>
      <c r="P72" s="11"/>
      <c r="Q72" s="11"/>
      <c r="R72" s="11"/>
      <c r="S72" s="11"/>
      <c r="T72" s="11"/>
      <c r="U72" s="32">
        <v>36</v>
      </c>
      <c r="W72" s="7"/>
    </row>
    <row r="73" spans="1:23" ht="26.25" customHeight="1">
      <c r="A73" s="168" t="s">
        <v>96</v>
      </c>
      <c r="B73" s="13" t="s">
        <v>146</v>
      </c>
      <c r="C73" s="27" t="s">
        <v>23</v>
      </c>
      <c r="D73" s="17">
        <f>SUM(K73:M73)</f>
        <v>36</v>
      </c>
      <c r="E73" s="11"/>
      <c r="F73" s="11"/>
      <c r="G73" s="11">
        <v>36</v>
      </c>
      <c r="H73" s="11"/>
      <c r="I73" s="11"/>
      <c r="J73" s="11"/>
      <c r="K73" s="11">
        <v>36</v>
      </c>
      <c r="L73" s="11"/>
      <c r="M73" s="11"/>
      <c r="N73" s="11"/>
      <c r="O73" s="11"/>
      <c r="P73" s="11"/>
      <c r="Q73" s="11"/>
      <c r="R73" s="11"/>
      <c r="S73" s="11"/>
      <c r="T73" s="11"/>
      <c r="U73" s="32">
        <v>36</v>
      </c>
      <c r="V73" s="10"/>
      <c r="W73" s="7"/>
    </row>
    <row r="74" spans="1:23" ht="15" customHeight="1" thickBot="1">
      <c r="A74" s="173"/>
      <c r="B74" s="174" t="s">
        <v>189</v>
      </c>
      <c r="C74" s="84" t="s">
        <v>186</v>
      </c>
      <c r="D74" s="86">
        <f>SUM(F74+L74+M74)</f>
        <v>12</v>
      </c>
      <c r="E74" s="85"/>
      <c r="F74" s="85"/>
      <c r="G74" s="85"/>
      <c r="H74" s="85"/>
      <c r="I74" s="85"/>
      <c r="J74" s="85"/>
      <c r="K74" s="85"/>
      <c r="L74" s="85">
        <v>4</v>
      </c>
      <c r="M74" s="85">
        <v>8</v>
      </c>
      <c r="N74" s="85"/>
      <c r="O74" s="85"/>
      <c r="P74" s="85"/>
      <c r="Q74" s="85"/>
      <c r="R74" s="85"/>
      <c r="S74" s="85"/>
      <c r="T74" s="85"/>
      <c r="U74" s="89"/>
      <c r="V74" s="10"/>
      <c r="W74" s="7"/>
    </row>
    <row r="75" spans="1:28" ht="29.25" customHeight="1">
      <c r="A75" s="90" t="s">
        <v>97</v>
      </c>
      <c r="B75" s="141" t="s">
        <v>154</v>
      </c>
      <c r="C75" s="79" t="s">
        <v>199</v>
      </c>
      <c r="D75" s="79">
        <f>SUM(D76:D79)</f>
        <v>289</v>
      </c>
      <c r="E75" s="79">
        <f aca="true" t="shared" si="25" ref="E75:K75">SUM(E76:E78)</f>
        <v>23</v>
      </c>
      <c r="F75" s="79">
        <f t="shared" si="25"/>
        <v>182</v>
      </c>
      <c r="G75" s="79">
        <f>SUM(G76:G79)</f>
        <v>254</v>
      </c>
      <c r="H75" s="79">
        <f t="shared" si="25"/>
        <v>68</v>
      </c>
      <c r="I75" s="79">
        <f t="shared" si="25"/>
        <v>114</v>
      </c>
      <c r="J75" s="79">
        <f t="shared" si="25"/>
        <v>0</v>
      </c>
      <c r="K75" s="79">
        <f t="shared" si="25"/>
        <v>72</v>
      </c>
      <c r="L75" s="79">
        <f>SUM(L76:L79)</f>
        <v>4</v>
      </c>
      <c r="M75" s="79">
        <f>SUM(M76:M79)</f>
        <v>8</v>
      </c>
      <c r="N75" s="79">
        <f>SUM(N76:N78)</f>
        <v>0</v>
      </c>
      <c r="O75" s="79">
        <f aca="true" t="shared" si="26" ref="O75:U75">SUM(O76:O78)</f>
        <v>0</v>
      </c>
      <c r="P75" s="79">
        <f t="shared" si="26"/>
        <v>0</v>
      </c>
      <c r="Q75" s="79">
        <f t="shared" si="26"/>
        <v>0</v>
      </c>
      <c r="R75" s="79">
        <f t="shared" si="26"/>
        <v>0</v>
      </c>
      <c r="S75" s="79">
        <f t="shared" si="26"/>
        <v>0</v>
      </c>
      <c r="T75" s="79">
        <f t="shared" si="26"/>
        <v>72</v>
      </c>
      <c r="U75" s="88">
        <f t="shared" si="26"/>
        <v>182</v>
      </c>
      <c r="W75" s="7"/>
      <c r="Z75" s="7"/>
      <c r="AA75" s="7"/>
      <c r="AB75" s="7"/>
    </row>
    <row r="76" spans="1:28" ht="19.5" customHeight="1">
      <c r="A76" s="24" t="s">
        <v>98</v>
      </c>
      <c r="B76" s="41" t="s">
        <v>99</v>
      </c>
      <c r="C76" s="27" t="s">
        <v>23</v>
      </c>
      <c r="D76" s="17">
        <f>SUM(E76:F76)</f>
        <v>205</v>
      </c>
      <c r="E76" s="11">
        <v>23</v>
      </c>
      <c r="F76" s="11">
        <v>182</v>
      </c>
      <c r="G76" s="11">
        <v>182</v>
      </c>
      <c r="H76" s="11">
        <v>68</v>
      </c>
      <c r="I76" s="11">
        <v>114</v>
      </c>
      <c r="J76" s="11"/>
      <c r="K76" s="11"/>
      <c r="L76" s="11"/>
      <c r="M76" s="11"/>
      <c r="N76" s="11"/>
      <c r="O76" s="11"/>
      <c r="P76" s="11"/>
      <c r="Q76" s="11"/>
      <c r="R76" s="11"/>
      <c r="S76" s="17"/>
      <c r="T76" s="33">
        <v>72</v>
      </c>
      <c r="U76" s="32">
        <v>110</v>
      </c>
      <c r="W76" s="7"/>
      <c r="Z76" s="7"/>
      <c r="AA76" s="7"/>
      <c r="AB76" s="7"/>
    </row>
    <row r="77" spans="1:30" ht="24.75" customHeight="1">
      <c r="A77" s="104" t="s">
        <v>100</v>
      </c>
      <c r="B77" s="13" t="s">
        <v>147</v>
      </c>
      <c r="C77" s="197" t="s">
        <v>192</v>
      </c>
      <c r="D77" s="17">
        <f>SUM(K77:M77)</f>
        <v>36</v>
      </c>
      <c r="E77" s="17"/>
      <c r="F77" s="11"/>
      <c r="G77" s="11">
        <v>36</v>
      </c>
      <c r="H77" s="17"/>
      <c r="I77" s="17"/>
      <c r="J77" s="17"/>
      <c r="K77" s="17">
        <v>36</v>
      </c>
      <c r="L77" s="17"/>
      <c r="M77" s="17"/>
      <c r="N77" s="17"/>
      <c r="O77" s="17"/>
      <c r="P77" s="17"/>
      <c r="Q77" s="17"/>
      <c r="R77" s="17"/>
      <c r="S77" s="17"/>
      <c r="T77" s="17"/>
      <c r="U77" s="32">
        <v>36</v>
      </c>
      <c r="W77" s="7"/>
      <c r="Z77" s="107"/>
      <c r="AA77" s="107"/>
      <c r="AB77" s="7"/>
      <c r="AC77" s="7"/>
      <c r="AD77" s="7"/>
    </row>
    <row r="78" spans="1:30" ht="38.25" customHeight="1">
      <c r="A78" s="104" t="s">
        <v>101</v>
      </c>
      <c r="B78" s="13" t="s">
        <v>148</v>
      </c>
      <c r="C78" s="198"/>
      <c r="D78" s="17">
        <f>SUM(K78:M78)</f>
        <v>36</v>
      </c>
      <c r="E78" s="17"/>
      <c r="F78" s="11"/>
      <c r="G78" s="11">
        <v>36</v>
      </c>
      <c r="H78" s="17"/>
      <c r="I78" s="17"/>
      <c r="J78" s="17"/>
      <c r="K78" s="17">
        <v>36</v>
      </c>
      <c r="L78" s="17"/>
      <c r="M78" s="17"/>
      <c r="N78" s="17"/>
      <c r="O78" s="17"/>
      <c r="P78" s="17"/>
      <c r="Q78" s="17"/>
      <c r="R78" s="17"/>
      <c r="S78" s="17"/>
      <c r="T78" s="17"/>
      <c r="U78" s="32">
        <v>36</v>
      </c>
      <c r="W78" s="7"/>
      <c r="Z78" s="7"/>
      <c r="AA78" s="7"/>
      <c r="AB78" s="7"/>
      <c r="AC78" s="7"/>
      <c r="AD78" s="7"/>
    </row>
    <row r="79" spans="1:30" ht="15" customHeight="1" thickBot="1">
      <c r="A79" s="91"/>
      <c r="B79" s="92" t="s">
        <v>190</v>
      </c>
      <c r="C79" s="83" t="s">
        <v>191</v>
      </c>
      <c r="D79" s="69">
        <f>SUM(F79+L79+M79)</f>
        <v>12</v>
      </c>
      <c r="E79" s="93"/>
      <c r="F79" s="44"/>
      <c r="G79" s="44"/>
      <c r="H79" s="93"/>
      <c r="I79" s="93"/>
      <c r="J79" s="93"/>
      <c r="K79" s="93"/>
      <c r="L79" s="93">
        <v>4</v>
      </c>
      <c r="M79" s="93">
        <v>8</v>
      </c>
      <c r="N79" s="93"/>
      <c r="O79" s="93"/>
      <c r="P79" s="93"/>
      <c r="Q79" s="93"/>
      <c r="R79" s="93"/>
      <c r="S79" s="93"/>
      <c r="T79" s="93"/>
      <c r="U79" s="94"/>
      <c r="W79" s="7"/>
      <c r="Z79" s="107"/>
      <c r="AA79" s="7"/>
      <c r="AB79" s="7"/>
      <c r="AC79" s="7"/>
      <c r="AD79" s="7"/>
    </row>
    <row r="80" spans="1:30" ht="15" customHeight="1" thickBot="1">
      <c r="A80" s="175" t="s">
        <v>103</v>
      </c>
      <c r="B80" s="176" t="s">
        <v>209</v>
      </c>
      <c r="C80" s="177"/>
      <c r="D80" s="177">
        <v>144</v>
      </c>
      <c r="E80" s="177"/>
      <c r="F80" s="177"/>
      <c r="G80" s="177"/>
      <c r="H80" s="177"/>
      <c r="I80" s="177"/>
      <c r="J80" s="177"/>
      <c r="K80" s="177">
        <v>144</v>
      </c>
      <c r="L80" s="177"/>
      <c r="M80" s="177"/>
      <c r="N80" s="95"/>
      <c r="O80" s="95"/>
      <c r="P80" s="95"/>
      <c r="Q80" s="95"/>
      <c r="R80" s="95"/>
      <c r="S80" s="95"/>
      <c r="T80" s="95"/>
      <c r="U80" s="96"/>
      <c r="W80" s="7"/>
      <c r="Z80" s="7"/>
      <c r="AA80" s="7"/>
      <c r="AB80" s="7"/>
      <c r="AC80" s="7"/>
      <c r="AD80" s="7"/>
    </row>
    <row r="81" spans="1:30" ht="15" customHeight="1" thickBot="1">
      <c r="A81" s="178" t="s">
        <v>104</v>
      </c>
      <c r="B81" s="176" t="s">
        <v>105</v>
      </c>
      <c r="C81" s="177"/>
      <c r="D81" s="177">
        <v>216</v>
      </c>
      <c r="E81" s="177"/>
      <c r="F81" s="177"/>
      <c r="G81" s="177"/>
      <c r="H81" s="177"/>
      <c r="I81" s="177"/>
      <c r="J81" s="177"/>
      <c r="K81" s="177"/>
      <c r="L81" s="177"/>
      <c r="M81" s="177">
        <v>216</v>
      </c>
      <c r="N81" s="95"/>
      <c r="O81" s="95"/>
      <c r="P81" s="95"/>
      <c r="Q81" s="95"/>
      <c r="R81" s="95"/>
      <c r="S81" s="95"/>
      <c r="T81" s="95"/>
      <c r="U81" s="96"/>
      <c r="W81" s="7"/>
      <c r="Z81" s="7"/>
      <c r="AA81" s="7"/>
      <c r="AB81" s="7"/>
      <c r="AC81" s="7"/>
      <c r="AD81" s="7"/>
    </row>
    <row r="82" spans="1:30" ht="15" customHeight="1" thickBot="1">
      <c r="A82" s="179"/>
      <c r="B82" s="180" t="s">
        <v>102</v>
      </c>
      <c r="C82" s="181" t="s">
        <v>205</v>
      </c>
      <c r="D82" s="181">
        <f aca="true" t="shared" si="27" ref="D82:U82">SUM(D81+D80+D37+D33+D25+D8)</f>
        <v>5940</v>
      </c>
      <c r="E82" s="181">
        <f t="shared" si="27"/>
        <v>272</v>
      </c>
      <c r="F82" s="181">
        <f>SUM(F81+F80+F37+F33+F25+F8)</f>
        <v>4228</v>
      </c>
      <c r="G82" s="181">
        <f>SUM(G37+G33+G25+G8)</f>
        <v>3192</v>
      </c>
      <c r="H82" s="181">
        <f t="shared" si="27"/>
        <v>1573</v>
      </c>
      <c r="I82" s="181">
        <f t="shared" si="27"/>
        <v>2585</v>
      </c>
      <c r="J82" s="181">
        <f t="shared" si="27"/>
        <v>70</v>
      </c>
      <c r="K82" s="181">
        <f t="shared" si="27"/>
        <v>972</v>
      </c>
      <c r="L82" s="181">
        <f t="shared" si="27"/>
        <v>93</v>
      </c>
      <c r="M82" s="181">
        <f t="shared" si="27"/>
        <v>375</v>
      </c>
      <c r="N82" s="181">
        <f t="shared" si="27"/>
        <v>612</v>
      </c>
      <c r="O82" s="182">
        <f>SUM(O81+O80+O37+O33+O25+O8)</f>
        <v>792</v>
      </c>
      <c r="P82" s="181">
        <f t="shared" si="27"/>
        <v>580</v>
      </c>
      <c r="Q82" s="181">
        <f t="shared" si="27"/>
        <v>746</v>
      </c>
      <c r="R82" s="181">
        <f t="shared" si="27"/>
        <v>557</v>
      </c>
      <c r="S82" s="181">
        <f t="shared" si="27"/>
        <v>798</v>
      </c>
      <c r="T82" s="181">
        <f t="shared" si="27"/>
        <v>552</v>
      </c>
      <c r="U82" s="183">
        <f t="shared" si="27"/>
        <v>419</v>
      </c>
      <c r="Z82" s="7"/>
      <c r="AA82" s="7"/>
      <c r="AB82" s="7"/>
      <c r="AC82" s="7"/>
      <c r="AD82" s="7"/>
    </row>
    <row r="83" spans="1:30" ht="24" customHeight="1">
      <c r="A83" s="202"/>
      <c r="B83" s="203"/>
      <c r="C83" s="203"/>
      <c r="D83" s="203"/>
      <c r="E83" s="203"/>
      <c r="F83" s="203"/>
      <c r="G83" s="184"/>
      <c r="H83" s="204" t="s">
        <v>7</v>
      </c>
      <c r="I83" s="207" t="s">
        <v>106</v>
      </c>
      <c r="J83" s="207"/>
      <c r="K83" s="185"/>
      <c r="L83" s="185"/>
      <c r="M83" s="185"/>
      <c r="N83" s="14">
        <v>612</v>
      </c>
      <c r="O83" s="14">
        <v>792</v>
      </c>
      <c r="P83" s="14">
        <v>544</v>
      </c>
      <c r="Q83" s="14">
        <v>566</v>
      </c>
      <c r="R83" s="14">
        <v>377</v>
      </c>
      <c r="S83" s="14">
        <v>654</v>
      </c>
      <c r="T83" s="14">
        <v>408</v>
      </c>
      <c r="U83" s="53">
        <v>275</v>
      </c>
      <c r="Z83" s="7"/>
      <c r="AA83" s="7"/>
      <c r="AB83" s="7"/>
      <c r="AC83" s="7"/>
      <c r="AD83" s="7"/>
    </row>
    <row r="84" spans="1:30" ht="24" customHeight="1">
      <c r="A84" s="186"/>
      <c r="B84" s="184"/>
      <c r="C84" s="184"/>
      <c r="D84" s="184"/>
      <c r="E84" s="184"/>
      <c r="F84" s="184"/>
      <c r="G84" s="184"/>
      <c r="H84" s="204"/>
      <c r="I84" s="232" t="s">
        <v>214</v>
      </c>
      <c r="J84" s="233"/>
      <c r="K84" s="185"/>
      <c r="L84" s="185"/>
      <c r="M84" s="185"/>
      <c r="N84" s="14"/>
      <c r="O84" s="14"/>
      <c r="P84" s="14">
        <v>32</v>
      </c>
      <c r="Q84" s="14">
        <v>82</v>
      </c>
      <c r="R84" s="14">
        <v>19</v>
      </c>
      <c r="S84" s="14">
        <v>66</v>
      </c>
      <c r="T84" s="14">
        <v>24</v>
      </c>
      <c r="U84" s="53">
        <v>49</v>
      </c>
      <c r="Z84" s="7"/>
      <c r="AA84" s="7"/>
      <c r="AB84" s="7"/>
      <c r="AC84" s="7"/>
      <c r="AD84" s="7"/>
    </row>
    <row r="85" spans="1:28" ht="24" customHeight="1">
      <c r="A85" s="208" t="s">
        <v>216</v>
      </c>
      <c r="B85" s="208"/>
      <c r="C85" s="208"/>
      <c r="D85" s="208"/>
      <c r="E85" s="208"/>
      <c r="F85" s="208"/>
      <c r="G85" s="108"/>
      <c r="H85" s="205"/>
      <c r="I85" s="209" t="s">
        <v>107</v>
      </c>
      <c r="J85" s="209"/>
      <c r="K85" s="187"/>
      <c r="L85" s="187"/>
      <c r="M85" s="187"/>
      <c r="N85" s="11">
        <v>0</v>
      </c>
      <c r="O85" s="11">
        <v>0</v>
      </c>
      <c r="P85" s="11">
        <v>36</v>
      </c>
      <c r="Q85" s="11">
        <v>108</v>
      </c>
      <c r="R85" s="11">
        <v>72</v>
      </c>
      <c r="S85" s="11">
        <v>36</v>
      </c>
      <c r="T85" s="11">
        <v>36</v>
      </c>
      <c r="U85" s="22">
        <v>72</v>
      </c>
      <c r="Z85" s="7"/>
      <c r="AA85" s="7"/>
      <c r="AB85" s="7"/>
    </row>
    <row r="86" spans="1:28" ht="24" customHeight="1">
      <c r="A86" s="208"/>
      <c r="B86" s="208"/>
      <c r="C86" s="208"/>
      <c r="D86" s="208"/>
      <c r="E86" s="208"/>
      <c r="F86" s="208"/>
      <c r="G86" s="108"/>
      <c r="H86" s="205"/>
      <c r="I86" s="199" t="s">
        <v>108</v>
      </c>
      <c r="J86" s="199"/>
      <c r="K86" s="188"/>
      <c r="L86" s="188"/>
      <c r="M86" s="188"/>
      <c r="N86" s="11">
        <v>0</v>
      </c>
      <c r="O86" s="11">
        <v>0</v>
      </c>
      <c r="P86" s="11">
        <v>0</v>
      </c>
      <c r="Q86" s="11">
        <v>72</v>
      </c>
      <c r="R86" s="11">
        <v>108</v>
      </c>
      <c r="S86" s="11">
        <v>108</v>
      </c>
      <c r="T86" s="11">
        <v>108</v>
      </c>
      <c r="U86" s="22">
        <v>72</v>
      </c>
      <c r="Z86" s="7"/>
      <c r="AA86" s="7"/>
      <c r="AB86" s="7"/>
    </row>
    <row r="87" spans="1:28" ht="12.75" customHeight="1">
      <c r="A87" s="208"/>
      <c r="B87" s="208"/>
      <c r="C87" s="208"/>
      <c r="D87" s="208"/>
      <c r="E87" s="208"/>
      <c r="F87" s="208"/>
      <c r="G87" s="108"/>
      <c r="H87" s="205"/>
      <c r="I87" s="199" t="s">
        <v>109</v>
      </c>
      <c r="J87" s="199"/>
      <c r="K87" s="188"/>
      <c r="L87" s="188"/>
      <c r="M87" s="188"/>
      <c r="N87" s="11"/>
      <c r="O87" s="11"/>
      <c r="P87" s="11"/>
      <c r="Q87" s="11"/>
      <c r="R87" s="11"/>
      <c r="S87" s="11"/>
      <c r="T87" s="11"/>
      <c r="U87" s="22">
        <v>144</v>
      </c>
      <c r="Z87" s="7"/>
      <c r="AA87" s="7"/>
      <c r="AB87" s="7"/>
    </row>
    <row r="88" spans="1:21" ht="12.75" customHeight="1">
      <c r="A88" s="208"/>
      <c r="B88" s="208"/>
      <c r="C88" s="208"/>
      <c r="D88" s="208"/>
      <c r="E88" s="208"/>
      <c r="F88" s="208"/>
      <c r="G88" s="108"/>
      <c r="H88" s="205"/>
      <c r="I88" s="199" t="s">
        <v>110</v>
      </c>
      <c r="J88" s="199"/>
      <c r="K88" s="188"/>
      <c r="L88" s="188"/>
      <c r="M88" s="188"/>
      <c r="N88" s="11">
        <v>0</v>
      </c>
      <c r="O88" s="11">
        <v>6</v>
      </c>
      <c r="P88" s="11">
        <v>0</v>
      </c>
      <c r="Q88" s="11">
        <v>4</v>
      </c>
      <c r="R88" s="11">
        <v>3</v>
      </c>
      <c r="S88" s="11">
        <v>5</v>
      </c>
      <c r="T88" s="11">
        <v>3</v>
      </c>
      <c r="U88" s="22">
        <v>5</v>
      </c>
    </row>
    <row r="89" spans="1:22" ht="12.75" customHeight="1">
      <c r="A89" s="208"/>
      <c r="B89" s="208"/>
      <c r="C89" s="208"/>
      <c r="D89" s="208"/>
      <c r="E89" s="208"/>
      <c r="F89" s="208"/>
      <c r="G89" s="108"/>
      <c r="H89" s="205"/>
      <c r="I89" s="199" t="s">
        <v>111</v>
      </c>
      <c r="J89" s="199"/>
      <c r="K89" s="188"/>
      <c r="L89" s="188"/>
      <c r="M89" s="188"/>
      <c r="N89" s="18">
        <v>0</v>
      </c>
      <c r="O89" s="18">
        <v>9</v>
      </c>
      <c r="P89" s="18">
        <v>1</v>
      </c>
      <c r="Q89" s="18">
        <v>9</v>
      </c>
      <c r="R89" s="18">
        <v>2</v>
      </c>
      <c r="S89" s="18">
        <v>8</v>
      </c>
      <c r="T89" s="18">
        <v>4</v>
      </c>
      <c r="U89" s="25">
        <v>6</v>
      </c>
      <c r="V89" s="7"/>
    </row>
    <row r="90" spans="1:22" ht="12.75" customHeight="1" thickBot="1">
      <c r="A90" s="208"/>
      <c r="B90" s="208"/>
      <c r="C90" s="208"/>
      <c r="D90" s="208"/>
      <c r="E90" s="208"/>
      <c r="F90" s="208"/>
      <c r="G90" s="108"/>
      <c r="H90" s="206"/>
      <c r="I90" s="200" t="s">
        <v>112</v>
      </c>
      <c r="J90" s="200"/>
      <c r="K90" s="189"/>
      <c r="L90" s="189"/>
      <c r="M90" s="189"/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0</v>
      </c>
      <c r="U90" s="191">
        <v>0</v>
      </c>
      <c r="V90" s="7"/>
    </row>
    <row r="91" spans="1:21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4" ht="14.25">
      <c r="B92" s="20" t="s">
        <v>113</v>
      </c>
      <c r="C92" s="21">
        <v>144</v>
      </c>
      <c r="D92" s="21"/>
    </row>
  </sheetData>
  <sheetProtection selectLockedCells="1" selectUnlockedCells="1"/>
  <mergeCells count="44">
    <mergeCell ref="A21:B21"/>
    <mergeCell ref="F5:F6"/>
    <mergeCell ref="M4:M6"/>
    <mergeCell ref="D2:D6"/>
    <mergeCell ref="E3:E6"/>
    <mergeCell ref="F3:M3"/>
    <mergeCell ref="E2:M2"/>
    <mergeCell ref="K4:K6"/>
    <mergeCell ref="L4:L6"/>
    <mergeCell ref="G5:G6"/>
    <mergeCell ref="P3:Q3"/>
    <mergeCell ref="I88:J88"/>
    <mergeCell ref="R3:S3"/>
    <mergeCell ref="T3:U3"/>
    <mergeCell ref="Z57:Z59"/>
    <mergeCell ref="Z48:Z51"/>
    <mergeCell ref="I84:J84"/>
    <mergeCell ref="A1:U1"/>
    <mergeCell ref="A2:A6"/>
    <mergeCell ref="B2:B6"/>
    <mergeCell ref="C2:C6"/>
    <mergeCell ref="N2:U2"/>
    <mergeCell ref="R4:R6"/>
    <mergeCell ref="S4:S6"/>
    <mergeCell ref="F4:J4"/>
    <mergeCell ref="N3:O3"/>
    <mergeCell ref="H5:J5"/>
    <mergeCell ref="A83:F83"/>
    <mergeCell ref="H83:H90"/>
    <mergeCell ref="I83:J83"/>
    <mergeCell ref="A85:F90"/>
    <mergeCell ref="I85:J85"/>
    <mergeCell ref="I86:J86"/>
    <mergeCell ref="I87:J87"/>
    <mergeCell ref="C67:C68"/>
    <mergeCell ref="C77:C78"/>
    <mergeCell ref="I89:J89"/>
    <mergeCell ref="I90:J90"/>
    <mergeCell ref="T4:T6"/>
    <mergeCell ref="U4:U6"/>
    <mergeCell ref="N4:N6"/>
    <mergeCell ref="O4:O6"/>
    <mergeCell ref="P4:P6"/>
    <mergeCell ref="Q4:Q6"/>
  </mergeCells>
  <printOptions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ГАПОУ ЛМХПК</cp:lastModifiedBy>
  <cp:lastPrinted>2023-02-10T12:26:23Z</cp:lastPrinted>
  <dcterms:created xsi:type="dcterms:W3CDTF">2021-02-05T10:25:01Z</dcterms:created>
  <dcterms:modified xsi:type="dcterms:W3CDTF">2023-03-09T10:51:31Z</dcterms:modified>
  <cp:category/>
  <cp:version/>
  <cp:contentType/>
  <cp:contentStatus/>
</cp:coreProperties>
</file>