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бюджет времени" sheetId="1" r:id="rId1"/>
    <sheet name="План учебного процесса" sheetId="2" r:id="rId2"/>
    <sheet name="кабинеты" sheetId="3" r:id="rId3"/>
  </sheets>
  <definedNames/>
  <calcPr fullCalcOnLoad="1"/>
</workbook>
</file>

<file path=xl/sharedStrings.xml><?xml version="1.0" encoding="utf-8"?>
<sst xmlns="http://schemas.openxmlformats.org/spreadsheetml/2006/main" count="295" uniqueCount="242">
  <si>
    <t>Курсы</t>
  </si>
  <si>
    <t xml:space="preserve">Обучение по дисциплинам и междисциплинарным курсам </t>
  </si>
  <si>
    <t xml:space="preserve">Учебная практика </t>
  </si>
  <si>
    <t xml:space="preserve">Производственная практика </t>
  </si>
  <si>
    <t>Промежуточная аттестация</t>
  </si>
  <si>
    <t xml:space="preserve">Государственная итоговая аттестация </t>
  </si>
  <si>
    <t>Каникулы</t>
  </si>
  <si>
    <t>Всего</t>
  </si>
  <si>
    <t>по профилю специальности</t>
  </si>
  <si>
    <t>преддипломная</t>
  </si>
  <si>
    <t>I курс</t>
  </si>
  <si>
    <t>II курс</t>
  </si>
  <si>
    <t>III курс</t>
  </si>
  <si>
    <t>IV курс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</si>
  <si>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</si>
  <si>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</si>
  <si>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</si>
  <si>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>Учебная нагрузка обучающихся (час.)</t>
  </si>
  <si>
    <t>Распределение обязательной (аудиторной) нагрузки по курсам и семестрам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</si>
  <si>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</si>
  <si>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</si>
  <si>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</si>
  <si>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</si>
  <si>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</si>
  <si>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 xml:space="preserve">1 сем. 17 нед.   </t>
  </si>
  <si>
    <t xml:space="preserve">2 сем. 22 нед. </t>
  </si>
  <si>
    <t xml:space="preserve">3 сем. 17 нед.  </t>
  </si>
  <si>
    <t>4 сем. 23 нед.</t>
  </si>
  <si>
    <t xml:space="preserve">5 сем. 16 нед.  </t>
  </si>
  <si>
    <t xml:space="preserve">6 сем. 24 нед.  </t>
  </si>
  <si>
    <t xml:space="preserve">7 сем. 16 нед.  </t>
  </si>
  <si>
    <t xml:space="preserve">8 сем. 13 нед.  </t>
  </si>
  <si>
    <t>лабораторных и практических занятий</t>
  </si>
  <si>
    <t>курсовых работ (проектов)</t>
  </si>
  <si>
    <t>О.00</t>
  </si>
  <si>
    <t>Общеобразовательный цикл</t>
  </si>
  <si>
    <t>Иностранный язык</t>
  </si>
  <si>
    <t>ДЗ</t>
  </si>
  <si>
    <t>Математика</t>
  </si>
  <si>
    <t>Э</t>
  </si>
  <si>
    <t>География</t>
  </si>
  <si>
    <t>Естествознание</t>
  </si>
  <si>
    <t>Физическая культура</t>
  </si>
  <si>
    <t>Основы безопасности жизнедеятельности</t>
  </si>
  <si>
    <t>История</t>
  </si>
  <si>
    <t>Обществознание</t>
  </si>
  <si>
    <t xml:space="preserve">Искусство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</si>
  <si>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</si>
  <si>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</si>
  <si>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</si>
  <si>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</si>
  <si>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</si>
  <si>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</si>
  <si>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</si>
  <si>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з,з,з,з,з,з</t>
  </si>
  <si>
    <t>ЕН.00</t>
  </si>
  <si>
    <t>Математический и общий естественнонаучный цикл</t>
  </si>
  <si>
    <t>0/3/0</t>
  </si>
  <si>
    <t>ЕН.01</t>
  </si>
  <si>
    <t>ЕН.02</t>
  </si>
  <si>
    <t>Экологические основы природопользования</t>
  </si>
  <si>
    <t>ЕН.03</t>
  </si>
  <si>
    <t>П.00</t>
  </si>
  <si>
    <t>ОП.00</t>
  </si>
  <si>
    <t>Общепрофессиональные дисциплины</t>
  </si>
  <si>
    <t>ОП.01</t>
  </si>
  <si>
    <t>Материаловедение</t>
  </si>
  <si>
    <t>ОП.02</t>
  </si>
  <si>
    <t>Экономика организации</t>
  </si>
  <si>
    <t>ОП.03</t>
  </si>
  <si>
    <t>Рисунок с основами перспективы</t>
  </si>
  <si>
    <t>ОП.04</t>
  </si>
  <si>
    <t>Живопись с основами цветоведения</t>
  </si>
  <si>
    <t>ОП.05</t>
  </si>
  <si>
    <t>История дизайна</t>
  </si>
  <si>
    <t>ОП.06</t>
  </si>
  <si>
    <t>История изобразительного искусства</t>
  </si>
  <si>
    <t>ОП.07</t>
  </si>
  <si>
    <t>Безопасность жизнедеятельности</t>
  </si>
  <si>
    <t>ОП.08</t>
  </si>
  <si>
    <t>Основы дизайна</t>
  </si>
  <si>
    <t>ОП.09</t>
  </si>
  <si>
    <t>Дизайн и рекламные технологии</t>
  </si>
  <si>
    <t>ОП.10</t>
  </si>
  <si>
    <t>Черчение</t>
  </si>
  <si>
    <t>ПМ.00</t>
  </si>
  <si>
    <t>Профессиональные модули</t>
  </si>
  <si>
    <t>0/14/5</t>
  </si>
  <si>
    <t>ПМ.01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</si>
  <si>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</si>
  <si>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0/5/1</t>
  </si>
  <si>
    <t>МДК.01.01</t>
  </si>
  <si>
    <t>Дизайн-проектирование (композиция, макетирование, современные концепции в искусстве)</t>
  </si>
  <si>
    <t>МДК.01.02</t>
  </si>
  <si>
    <t>Основы проектной и компьютерной графики</t>
  </si>
  <si>
    <t>-,-,ДЗ,-,ДЗ</t>
  </si>
  <si>
    <t>МДК.01.03</t>
  </si>
  <si>
    <t>Методы расчета основных технико-экономических показателей проектирования</t>
  </si>
  <si>
    <t>ПП.01</t>
  </si>
  <si>
    <t>ПМ.02</t>
  </si>
  <si>
    <t>МДК.02.01</t>
  </si>
  <si>
    <t>Выполнение художественно-конструкторских проектов в материале</t>
  </si>
  <si>
    <t>-,ДЗ,ДЗ,ДЗ</t>
  </si>
  <si>
    <t>МДК.02.02</t>
  </si>
  <si>
    <t>Основы конструкторско-технологического обеспечения дизайна</t>
  </si>
  <si>
    <t>-,ДЗ,-,ДЗ</t>
  </si>
  <si>
    <t>УП.02</t>
  </si>
  <si>
    <t>ПП.02</t>
  </si>
  <si>
    <t>ПМ.03</t>
  </si>
  <si>
    <t>Контроль за изготовлением изделий в производстве в части соответствия их авторскому образцу</t>
  </si>
  <si>
    <t>0/2/1</t>
  </si>
  <si>
    <t>МДК.03.01</t>
  </si>
  <si>
    <t>Основы стандартизации, сертификации и метрологии</t>
  </si>
  <si>
    <t>МДК.03.02</t>
  </si>
  <si>
    <t>Основы управления качеством</t>
  </si>
  <si>
    <t>УП.03</t>
  </si>
  <si>
    <t>ПП.03</t>
  </si>
  <si>
    <t>ПМ.04</t>
  </si>
  <si>
    <t>Организация работы коллектива исполнителей</t>
  </si>
  <si>
    <t>0/1/1</t>
  </si>
  <si>
    <t>МДК.04.01</t>
  </si>
  <si>
    <t>УП.04</t>
  </si>
  <si>
    <t>ПП.04</t>
  </si>
  <si>
    <t>ПМ.05</t>
  </si>
  <si>
    <t>МДК.05.01</t>
  </si>
  <si>
    <t>Исполнитель художественно-оформительских работ</t>
  </si>
  <si>
    <t>УП.05</t>
  </si>
  <si>
    <t>ПП.05</t>
  </si>
  <si>
    <t xml:space="preserve">Всего 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</si>
  <si>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</si>
  <si>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</si>
  <si>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</si>
  <si>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</si>
  <si>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</si>
  <si>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производст. практики</t>
  </si>
  <si>
    <t>преддиплом. практики</t>
  </si>
  <si>
    <t>экзаменов</t>
  </si>
  <si>
    <t>дифф.зачетов</t>
  </si>
  <si>
    <t>зачетов</t>
  </si>
  <si>
    <t>ОГСЭ</t>
  </si>
  <si>
    <t>О.П.</t>
  </si>
  <si>
    <t>ЕН</t>
  </si>
  <si>
    <t>П.М.</t>
  </si>
  <si>
    <t>прак. Час</t>
  </si>
  <si>
    <t>курсов</t>
  </si>
  <si>
    <t>пред</t>
  </si>
  <si>
    <t>всего</t>
  </si>
  <si>
    <t>практикоориентированность</t>
  </si>
  <si>
    <t>обяз нагрузка</t>
  </si>
  <si>
    <t>3. Перечень кабинетов, лабораторий, мастерских и других помещений</t>
  </si>
  <si>
    <t>Кабинеты:</t>
  </si>
  <si>
    <t>социально-экономических дисциплин</t>
  </si>
  <si>
    <t>иностранного языка</t>
  </si>
  <si>
    <t xml:space="preserve"> математики</t>
  </si>
  <si>
    <t>информационных систем в профессиональной деятельности</t>
  </si>
  <si>
    <t>материаловедения</t>
  </si>
  <si>
    <t>безопасности жизнедеятельности</t>
  </si>
  <si>
    <t>стандартизации и сертификации</t>
  </si>
  <si>
    <t xml:space="preserve"> дизайна</t>
  </si>
  <si>
    <t>рисунка</t>
  </si>
  <si>
    <t>живописи</t>
  </si>
  <si>
    <t>экономики и менеджмента</t>
  </si>
  <si>
    <t>Лаборатории:</t>
  </si>
  <si>
    <t>техники и технологии живописи</t>
  </si>
  <si>
    <t>макетирования графических работ</t>
  </si>
  <si>
    <t>компьютерного дизайна</t>
  </si>
  <si>
    <t>испытания материалов</t>
  </si>
  <si>
    <t>графики и культуры экспозиции</t>
  </si>
  <si>
    <t>художественно-конструкторского проектирования</t>
  </si>
  <si>
    <t>Мастерские:</t>
  </si>
  <si>
    <t>по рисунку,  живописи</t>
  </si>
  <si>
    <t>Спортивный комплекс</t>
  </si>
  <si>
    <t>Спортивный зал</t>
  </si>
  <si>
    <t>Стрелковый тир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</si>
  <si>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</si>
  <si>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</si>
  <si>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</si>
  <si>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выставочный</t>
  </si>
  <si>
    <t xml:space="preserve">З,З </t>
  </si>
  <si>
    <t>-,ДЗ-ДЗ,Э,-,-,Э</t>
  </si>
  <si>
    <t>Народное искусство края</t>
  </si>
  <si>
    <t>-,ДЗ,-,Э,-,-,-,Э</t>
  </si>
  <si>
    <t>ОГСЭ.05</t>
  </si>
  <si>
    <t>-,-,ДЗ,-,-,Э</t>
  </si>
  <si>
    <t>0/9/6</t>
  </si>
  <si>
    <t>0/23/11</t>
  </si>
  <si>
    <t xml:space="preserve">Консультации предусматриваются из расчета по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</si>
  <si>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ОГСЭ.06</t>
  </si>
  <si>
    <t>Литература</t>
  </si>
  <si>
    <t>Культура общения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</si>
  <si>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</si>
  <si>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</si>
  <si>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</si>
  <si>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</si>
  <si>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</si>
  <si>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</si>
  <si>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</si>
  <si>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</si>
  <si>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</si>
  <si>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</si>
  <si>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</si>
  <si>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Психология общения</t>
  </si>
  <si>
    <t>Русский язык</t>
  </si>
  <si>
    <t>-,ДЗ,-,-,ДЗ</t>
  </si>
  <si>
    <t>Преддипломная практика</t>
  </si>
  <si>
    <t>Профессиональный учебный цикл</t>
  </si>
  <si>
    <t>Техническое исполнение художественно-конструкторских (дизайнерских) проектов в материале</t>
  </si>
  <si>
    <t>Основы менеджмента, управление персоналом</t>
  </si>
  <si>
    <t>Бюджет времени (в неделях) - 54.02.01 Дизайн (по отраслям)</t>
  </si>
  <si>
    <t>Информационное обеспечение профессиональной деятельности</t>
  </si>
  <si>
    <t>ОУД.12</t>
  </si>
  <si>
    <t>Астрономия</t>
  </si>
  <si>
    <t>0/37/20</t>
  </si>
  <si>
    <r>
      <t xml:space="preserve">Государственная (итоговая) аттестация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1.1.Выпускная квалификационная работа (дипломная работа)                                                                                                                                                                                                                                                                     Подготовка выпускной квалификационной работы с 18 мая по 14 июня (всего 4 нед.)                                                                                                                                              Защита выпускной квалификационной работы с 15 июня по 28 июня (всего 2 нед.) </t>
    </r>
  </si>
  <si>
    <t>Информатика</t>
  </si>
  <si>
    <t>Учебная практика по разработке художественно-конструкторских (дизайнерских) проектов промышленной продукции, предметно-пространственных комплексов</t>
  </si>
  <si>
    <t>Производственная практика по разработке художественно-конструкторских (дизайнерских) проектов промышленной продукции, предметно-пространственных комплексов</t>
  </si>
  <si>
    <t>Учебная практика по техническому исполнению художественно-конструкторских (дизайнерских) проектов в материале</t>
  </si>
  <si>
    <t>Производственная практикатехническому исполнению художественно-конструкторских (дизайнерских) проектов в материале</t>
  </si>
  <si>
    <t>Учебная практика по контролю за изготовлением изделий в производстве в части соответствия их авторскому образцу</t>
  </si>
  <si>
    <t>Производственная практика по контролю за изготовлением изделий в производстве в части соответствия их авторскому образцу</t>
  </si>
  <si>
    <t>Учебная практика по организации работы коллектива исполнителей</t>
  </si>
  <si>
    <t>Производственная практика по организации работы коллектива исполнителей</t>
  </si>
  <si>
    <t xml:space="preserve">Учебная практика по выполнению работ по профессии «Исполнитель художественно-оформительских работ» </t>
  </si>
  <si>
    <t xml:space="preserve">Производственная практика по выполнению работ по профессии «Исполнитель художественно-оформительских работ» </t>
  </si>
  <si>
    <t>ОУД.13</t>
  </si>
  <si>
    <t>Родная литература</t>
  </si>
  <si>
    <t>2. План учебного процесса - 54.02.01.  Дизайн (по отраслям), 2019-23, кл.рук. Андреева И.Д.</t>
  </si>
  <si>
    <t>УДп .14.1</t>
  </si>
  <si>
    <t>УДп .14.2</t>
  </si>
  <si>
    <t>УДп .14.3</t>
  </si>
  <si>
    <t>-,ДЗ,-,-,-,Э</t>
  </si>
  <si>
    <t>Язык и культура Татарстана</t>
  </si>
  <si>
    <t>0/6/7</t>
  </si>
  <si>
    <t>0/5/2</t>
  </si>
  <si>
    <t>ДЗ,ДЗ,ДЗ,ДЗ</t>
  </si>
  <si>
    <t>УП.01.01</t>
  </si>
  <si>
    <t>УП.01.02</t>
  </si>
  <si>
    <t>ДЗ,ДЗ</t>
  </si>
  <si>
    <t>ДЗ,ДЗ,ДЗ</t>
  </si>
  <si>
    <t>Учебная практика по работе на пленэре</t>
  </si>
  <si>
    <t>Выполнение работ по профессии "Исполнитель художественно-оформительских работ 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</si>
</sst>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0_р_._-;\-* #,##0.00_р_._-;_-* \-??_р_._-;_-@_-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2"/>
      <name val="Times New Roman"/>
      <family val="1"/>
    </font>
    <font>
      <sz val="9"/>
      <color indexed="9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49" fontId="8" fillId="0" borderId="10" xfId="6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11" fillId="33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6" xfId="0" applyFont="1" applyBorder="1" applyAlignment="1">
      <alignment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9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11" fillId="33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6" fillId="33" borderId="23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6" fillId="33" borderId="24" xfId="0" applyFont="1" applyFill="1" applyBorder="1" applyAlignment="1">
      <alignment/>
    </xf>
    <xf numFmtId="0" fontId="8" fillId="0" borderId="24" xfId="0" applyFont="1" applyBorder="1" applyAlignment="1">
      <alignment/>
    </xf>
    <xf numFmtId="0" fontId="18" fillId="33" borderId="21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0" fontId="12" fillId="0" borderId="2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34" borderId="13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center" wrapText="1"/>
    </xf>
    <xf numFmtId="0" fontId="62" fillId="0" borderId="0" xfId="0" applyFont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left" vertical="center"/>
    </xf>
    <xf numFmtId="0" fontId="28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4" fillId="0" borderId="34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7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">
      <selection activeCell="A3" sqref="A3:I15"/>
    </sheetView>
  </sheetViews>
  <sheetFormatPr defaultColWidth="9.140625" defaultRowHeight="15"/>
  <cols>
    <col min="1" max="1" width="12.140625" style="0" customWidth="1"/>
    <col min="2" max="2" width="21.57421875" style="0" customWidth="1"/>
    <col min="4" max="4" width="15.421875" style="0" customWidth="1"/>
    <col min="5" max="5" width="15.28125" style="0" customWidth="1"/>
    <col min="6" max="6" width="15.00390625" style="0" customWidth="1"/>
    <col min="7" max="7" width="16.28125" style="0" customWidth="1"/>
  </cols>
  <sheetData>
    <row r="3" spans="1:9" ht="15.75">
      <c r="A3" s="130" t="s">
        <v>208</v>
      </c>
      <c r="B3" s="130"/>
      <c r="C3" s="130"/>
      <c r="D3" s="130"/>
      <c r="E3" s="130"/>
      <c r="F3" s="130"/>
      <c r="G3" s="130"/>
      <c r="H3" s="130"/>
      <c r="I3" s="130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 hidden="1">
      <c r="A5" s="1"/>
      <c r="B5" s="1"/>
      <c r="C5" s="1"/>
      <c r="D5" s="1"/>
      <c r="E5" s="1"/>
      <c r="F5" s="1"/>
      <c r="G5" s="1"/>
      <c r="H5" s="1"/>
      <c r="I5" s="1"/>
    </row>
    <row r="6" spans="1:9" ht="15" hidden="1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131" t="s">
        <v>0</v>
      </c>
      <c r="B7" s="132" t="s">
        <v>1</v>
      </c>
      <c r="C7" s="132" t="s">
        <v>2</v>
      </c>
      <c r="D7" s="132" t="s">
        <v>3</v>
      </c>
      <c r="E7" s="132"/>
      <c r="F7" s="132" t="s">
        <v>4</v>
      </c>
      <c r="G7" s="132" t="s">
        <v>5</v>
      </c>
      <c r="H7" s="131" t="s">
        <v>6</v>
      </c>
      <c r="I7" s="131" t="s">
        <v>7</v>
      </c>
    </row>
    <row r="8" spans="1:9" ht="40.5" customHeight="1">
      <c r="A8" s="131"/>
      <c r="B8" s="132"/>
      <c r="C8" s="132"/>
      <c r="D8" s="3" t="s">
        <v>8</v>
      </c>
      <c r="E8" s="2" t="s">
        <v>9</v>
      </c>
      <c r="F8" s="132"/>
      <c r="G8" s="132"/>
      <c r="H8" s="131"/>
      <c r="I8" s="131"/>
    </row>
    <row r="9" spans="1:9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11" ht="15">
      <c r="A10" s="5" t="s">
        <v>10</v>
      </c>
      <c r="B10" s="5">
        <v>39</v>
      </c>
      <c r="C10" s="5">
        <v>0</v>
      </c>
      <c r="D10" s="5">
        <v>0</v>
      </c>
      <c r="E10" s="5">
        <v>0</v>
      </c>
      <c r="F10" s="5">
        <v>2</v>
      </c>
      <c r="G10" s="5">
        <v>0</v>
      </c>
      <c r="H10" s="5">
        <v>11</v>
      </c>
      <c r="I10" s="5">
        <v>52</v>
      </c>
      <c r="J10" s="6"/>
      <c r="K10" s="7"/>
    </row>
    <row r="11" spans="1:11" ht="15">
      <c r="A11" s="5" t="s">
        <v>11</v>
      </c>
      <c r="B11" s="5">
        <v>34</v>
      </c>
      <c r="C11" s="5">
        <v>4</v>
      </c>
      <c r="D11" s="5">
        <v>2</v>
      </c>
      <c r="E11" s="5">
        <v>0</v>
      </c>
      <c r="F11" s="5">
        <v>1</v>
      </c>
      <c r="G11" s="5">
        <v>0</v>
      </c>
      <c r="H11" s="5">
        <v>11</v>
      </c>
      <c r="I11" s="5">
        <v>52</v>
      </c>
      <c r="J11" s="6"/>
      <c r="K11" s="7"/>
    </row>
    <row r="12" spans="1:11" ht="15">
      <c r="A12" s="5" t="s">
        <v>12</v>
      </c>
      <c r="B12" s="5">
        <v>31</v>
      </c>
      <c r="C12" s="5">
        <v>3</v>
      </c>
      <c r="D12" s="5">
        <v>6</v>
      </c>
      <c r="E12" s="5">
        <v>0</v>
      </c>
      <c r="F12" s="5">
        <v>2</v>
      </c>
      <c r="G12" s="5">
        <v>0</v>
      </c>
      <c r="H12" s="5">
        <v>10</v>
      </c>
      <c r="I12" s="5">
        <v>52</v>
      </c>
      <c r="J12" s="6"/>
      <c r="K12" s="7"/>
    </row>
    <row r="13" spans="1:10" ht="15">
      <c r="A13" s="5" t="s">
        <v>13</v>
      </c>
      <c r="B13" s="5">
        <v>21</v>
      </c>
      <c r="C13" s="5">
        <v>3</v>
      </c>
      <c r="D13" s="5">
        <v>5</v>
      </c>
      <c r="E13" s="5">
        <v>4</v>
      </c>
      <c r="F13" s="5">
        <v>2</v>
      </c>
      <c r="G13" s="5">
        <v>6</v>
      </c>
      <c r="H13" s="5">
        <v>2</v>
      </c>
      <c r="I13" s="5">
        <v>43</v>
      </c>
      <c r="J13" s="6"/>
    </row>
    <row r="14" spans="1:9" ht="15">
      <c r="A14" s="8" t="s">
        <v>7</v>
      </c>
      <c r="B14" s="5">
        <v>125</v>
      </c>
      <c r="C14" s="5">
        <v>10</v>
      </c>
      <c r="D14" s="5">
        <v>13</v>
      </c>
      <c r="E14" s="5">
        <v>4</v>
      </c>
      <c r="F14" s="5">
        <v>7</v>
      </c>
      <c r="G14" s="5">
        <v>6</v>
      </c>
      <c r="H14" s="5">
        <v>34</v>
      </c>
      <c r="I14" s="5">
        <v>199</v>
      </c>
    </row>
  </sheetData>
  <sheetProtection selectLockedCells="1" selectUnlockedCells="1"/>
  <mergeCells count="9">
    <mergeCell ref="A3:I3"/>
    <mergeCell ref="A7:A8"/>
    <mergeCell ref="B7:B8"/>
    <mergeCell ref="C7:C8"/>
    <mergeCell ref="D7:E7"/>
    <mergeCell ref="F7:F8"/>
    <mergeCell ref="G7:G8"/>
    <mergeCell ref="H7:H8"/>
    <mergeCell ref="I7:I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tabSelected="1" zoomScale="110" zoomScaleNormal="110" zoomScalePageLayoutView="0" workbookViewId="0" topLeftCell="A73">
      <selection activeCell="T90" sqref="T90"/>
    </sheetView>
  </sheetViews>
  <sheetFormatPr defaultColWidth="9.140625" defaultRowHeight="15"/>
  <cols>
    <col min="1" max="1" width="9.28125" style="0" customWidth="1"/>
    <col min="2" max="2" width="40.140625" style="0" customWidth="1"/>
    <col min="3" max="3" width="12.140625" style="0" customWidth="1"/>
    <col min="4" max="4" width="6.00390625" style="0" customWidth="1"/>
    <col min="5" max="5" width="6.421875" style="0" customWidth="1"/>
    <col min="6" max="6" width="7.28125" style="0" customWidth="1"/>
    <col min="7" max="7" width="5.7109375" style="0" customWidth="1"/>
    <col min="8" max="8" width="5.140625" style="0" customWidth="1"/>
    <col min="9" max="12" width="5.57421875" style="0" customWidth="1"/>
    <col min="13" max="13" width="5.421875" style="0" customWidth="1"/>
    <col min="14" max="14" width="5.28125" style="0" customWidth="1"/>
    <col min="15" max="15" width="5.140625" style="0" customWidth="1"/>
    <col min="16" max="16" width="5.28125" style="0" customWidth="1"/>
  </cols>
  <sheetData>
    <row r="1" spans="1:16" ht="24" customHeight="1" thickBot="1">
      <c r="A1" s="149" t="s">
        <v>227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4" customHeight="1">
      <c r="A2" s="150" t="s">
        <v>14</v>
      </c>
      <c r="B2" s="152" t="s">
        <v>15</v>
      </c>
      <c r="C2" s="154" t="s">
        <v>16</v>
      </c>
      <c r="D2" s="155" t="s">
        <v>17</v>
      </c>
      <c r="E2" s="155"/>
      <c r="F2" s="155"/>
      <c r="G2" s="155"/>
      <c r="H2" s="155"/>
      <c r="I2" s="152" t="s">
        <v>18</v>
      </c>
      <c r="J2" s="152"/>
      <c r="K2" s="152"/>
      <c r="L2" s="152"/>
      <c r="M2" s="152"/>
      <c r="N2" s="152"/>
      <c r="O2" s="152"/>
      <c r="P2" s="156"/>
    </row>
    <row r="3" spans="1:16" ht="21" customHeight="1">
      <c r="A3" s="151"/>
      <c r="B3" s="153"/>
      <c r="C3" s="148"/>
      <c r="D3" s="135" t="s">
        <v>19</v>
      </c>
      <c r="E3" s="148" t="s">
        <v>20</v>
      </c>
      <c r="F3" s="157" t="s">
        <v>21</v>
      </c>
      <c r="G3" s="157"/>
      <c r="H3" s="157"/>
      <c r="I3" s="144" t="s">
        <v>10</v>
      </c>
      <c r="J3" s="144"/>
      <c r="K3" s="144" t="s">
        <v>11</v>
      </c>
      <c r="L3" s="144"/>
      <c r="M3" s="144" t="s">
        <v>12</v>
      </c>
      <c r="N3" s="144"/>
      <c r="O3" s="144" t="s">
        <v>13</v>
      </c>
      <c r="P3" s="145"/>
    </row>
    <row r="4" spans="1:16" ht="12.75" customHeight="1">
      <c r="A4" s="151"/>
      <c r="B4" s="153"/>
      <c r="C4" s="148"/>
      <c r="D4" s="135"/>
      <c r="E4" s="148"/>
      <c r="F4" s="148" t="s">
        <v>22</v>
      </c>
      <c r="G4" s="144" t="s">
        <v>23</v>
      </c>
      <c r="H4" s="144"/>
      <c r="I4" s="146" t="s">
        <v>24</v>
      </c>
      <c r="J4" s="146" t="s">
        <v>25</v>
      </c>
      <c r="K4" s="146" t="s">
        <v>26</v>
      </c>
      <c r="L4" s="146" t="s">
        <v>27</v>
      </c>
      <c r="M4" s="146" t="s">
        <v>28</v>
      </c>
      <c r="N4" s="146" t="s">
        <v>29</v>
      </c>
      <c r="O4" s="146" t="s">
        <v>30</v>
      </c>
      <c r="P4" s="147" t="s">
        <v>31</v>
      </c>
    </row>
    <row r="5" spans="1:18" ht="85.5" customHeight="1">
      <c r="A5" s="151"/>
      <c r="B5" s="153"/>
      <c r="C5" s="148"/>
      <c r="D5" s="135"/>
      <c r="E5" s="148"/>
      <c r="F5" s="148"/>
      <c r="G5" s="12" t="s">
        <v>32</v>
      </c>
      <c r="H5" s="12" t="s">
        <v>33</v>
      </c>
      <c r="I5" s="146"/>
      <c r="J5" s="146"/>
      <c r="K5" s="146"/>
      <c r="L5" s="146"/>
      <c r="M5" s="146"/>
      <c r="N5" s="146"/>
      <c r="O5" s="146"/>
      <c r="P5" s="147"/>
      <c r="Q5" s="13"/>
      <c r="R5" s="14"/>
    </row>
    <row r="6" spans="1:16" ht="12.75" customHeight="1">
      <c r="A6" s="83">
        <v>1</v>
      </c>
      <c r="B6" s="9">
        <v>2</v>
      </c>
      <c r="C6" s="15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84">
        <v>16</v>
      </c>
    </row>
    <row r="7" spans="1:16" ht="13.5" customHeight="1">
      <c r="A7" s="85" t="s">
        <v>34</v>
      </c>
      <c r="B7" s="16" t="s">
        <v>35</v>
      </c>
      <c r="C7" s="17" t="s">
        <v>233</v>
      </c>
      <c r="D7" s="18">
        <v>2106</v>
      </c>
      <c r="E7" s="19">
        <f>SUM(E8:E21)</f>
        <v>702</v>
      </c>
      <c r="F7" s="19">
        <f>SUM(F8:F21)</f>
        <v>1404</v>
      </c>
      <c r="G7" s="19">
        <f>SUM(G8:G21)</f>
        <v>559</v>
      </c>
      <c r="H7" s="19"/>
      <c r="I7" s="19">
        <f aca="true" t="shared" si="0" ref="I7:P7">SUM(I8:I21)</f>
        <v>493</v>
      </c>
      <c r="J7" s="19">
        <f t="shared" si="0"/>
        <v>638</v>
      </c>
      <c r="K7" s="19">
        <f t="shared" si="0"/>
        <v>119</v>
      </c>
      <c r="L7" s="19">
        <f t="shared" si="0"/>
        <v>154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</row>
    <row r="8" spans="1:16" ht="13.5" customHeight="1">
      <c r="A8" s="115" t="s">
        <v>190</v>
      </c>
      <c r="B8" s="21" t="s">
        <v>36</v>
      </c>
      <c r="C8" s="22" t="s">
        <v>39</v>
      </c>
      <c r="D8" s="117">
        <f>F8+E8</f>
        <v>175</v>
      </c>
      <c r="E8" s="10">
        <v>58</v>
      </c>
      <c r="F8" s="10">
        <f>SUM(I8:P8)</f>
        <v>117</v>
      </c>
      <c r="G8" s="10">
        <v>117</v>
      </c>
      <c r="H8" s="34"/>
      <c r="I8" s="26">
        <v>51</v>
      </c>
      <c r="J8" s="26">
        <v>66</v>
      </c>
      <c r="K8" s="10">
        <v>0</v>
      </c>
      <c r="L8" s="10">
        <v>0</v>
      </c>
      <c r="M8" s="10">
        <v>0</v>
      </c>
      <c r="N8" s="26">
        <v>0</v>
      </c>
      <c r="O8" s="26">
        <v>0</v>
      </c>
      <c r="P8" s="88">
        <v>0</v>
      </c>
    </row>
    <row r="9" spans="1:16" ht="13.5" customHeight="1">
      <c r="A9" s="115" t="s">
        <v>191</v>
      </c>
      <c r="B9" s="118" t="s">
        <v>38</v>
      </c>
      <c r="C9" s="27" t="s">
        <v>39</v>
      </c>
      <c r="D9" s="117">
        <f aca="true" t="shared" si="1" ref="D9:D23">F9+E9</f>
        <v>234</v>
      </c>
      <c r="E9" s="10">
        <v>78</v>
      </c>
      <c r="F9" s="10">
        <f aca="true" t="shared" si="2" ref="F9:F23">SUM(I9:P9)</f>
        <v>156</v>
      </c>
      <c r="G9" s="10">
        <v>39</v>
      </c>
      <c r="H9" s="34"/>
      <c r="I9" s="128">
        <v>68</v>
      </c>
      <c r="J9" s="128">
        <v>88</v>
      </c>
      <c r="K9" s="10">
        <v>0</v>
      </c>
      <c r="L9" s="10">
        <v>0</v>
      </c>
      <c r="M9" s="10">
        <v>0</v>
      </c>
      <c r="N9" s="26">
        <v>0</v>
      </c>
      <c r="O9" s="26">
        <v>0</v>
      </c>
      <c r="P9" s="88">
        <v>0</v>
      </c>
    </row>
    <row r="10" spans="1:16" ht="13.5" customHeight="1">
      <c r="A10" s="115" t="s">
        <v>192</v>
      </c>
      <c r="B10" s="122" t="s">
        <v>214</v>
      </c>
      <c r="C10" s="123" t="s">
        <v>37</v>
      </c>
      <c r="D10" s="117">
        <f t="shared" si="1"/>
        <v>91</v>
      </c>
      <c r="E10" s="26">
        <v>30</v>
      </c>
      <c r="F10" s="10">
        <f t="shared" si="2"/>
        <v>61</v>
      </c>
      <c r="G10" s="26">
        <v>61</v>
      </c>
      <c r="H10" s="62"/>
      <c r="I10" s="26">
        <v>17</v>
      </c>
      <c r="J10" s="26">
        <v>44</v>
      </c>
      <c r="K10" s="26">
        <v>0</v>
      </c>
      <c r="L10" s="10">
        <v>0</v>
      </c>
      <c r="M10" s="10">
        <v>0</v>
      </c>
      <c r="N10" s="26">
        <v>0</v>
      </c>
      <c r="O10" s="26">
        <v>0</v>
      </c>
      <c r="P10" s="88">
        <v>0</v>
      </c>
    </row>
    <row r="11" spans="1:16" ht="13.5" customHeight="1">
      <c r="A11" s="115" t="s">
        <v>193</v>
      </c>
      <c r="B11" s="124" t="s">
        <v>40</v>
      </c>
      <c r="C11" s="123" t="s">
        <v>37</v>
      </c>
      <c r="D11" s="117">
        <f t="shared" si="1"/>
        <v>114</v>
      </c>
      <c r="E11" s="26">
        <v>38</v>
      </c>
      <c r="F11" s="10">
        <f t="shared" si="2"/>
        <v>76</v>
      </c>
      <c r="G11" s="26">
        <v>0</v>
      </c>
      <c r="H11" s="62"/>
      <c r="I11" s="26">
        <v>34</v>
      </c>
      <c r="J11" s="26">
        <v>42</v>
      </c>
      <c r="K11" s="26">
        <v>0</v>
      </c>
      <c r="L11" s="10">
        <v>0</v>
      </c>
      <c r="M11" s="10">
        <v>0</v>
      </c>
      <c r="N11" s="26">
        <v>0</v>
      </c>
      <c r="O11" s="26">
        <v>0</v>
      </c>
      <c r="P11" s="88">
        <v>0</v>
      </c>
    </row>
    <row r="12" spans="1:16" ht="13.5" customHeight="1">
      <c r="A12" s="115" t="s">
        <v>194</v>
      </c>
      <c r="B12" s="124" t="s">
        <v>41</v>
      </c>
      <c r="C12" s="125" t="s">
        <v>37</v>
      </c>
      <c r="D12" s="117">
        <f t="shared" si="1"/>
        <v>162</v>
      </c>
      <c r="E12" s="26">
        <v>54</v>
      </c>
      <c r="F12" s="10">
        <f t="shared" si="2"/>
        <v>108</v>
      </c>
      <c r="G12" s="26">
        <v>108</v>
      </c>
      <c r="H12" s="62"/>
      <c r="I12" s="26">
        <v>51</v>
      </c>
      <c r="J12" s="26">
        <v>57</v>
      </c>
      <c r="K12" s="26">
        <v>0</v>
      </c>
      <c r="L12" s="10">
        <v>0</v>
      </c>
      <c r="M12" s="10">
        <v>0</v>
      </c>
      <c r="N12" s="26">
        <v>0</v>
      </c>
      <c r="O12" s="26">
        <v>0</v>
      </c>
      <c r="P12" s="88">
        <v>0</v>
      </c>
    </row>
    <row r="13" spans="1:16" ht="13.5" customHeight="1">
      <c r="A13" s="115" t="s">
        <v>195</v>
      </c>
      <c r="B13" s="124" t="s">
        <v>42</v>
      </c>
      <c r="C13" s="125" t="s">
        <v>178</v>
      </c>
      <c r="D13" s="117">
        <f t="shared" si="1"/>
        <v>175</v>
      </c>
      <c r="E13" s="26">
        <v>58</v>
      </c>
      <c r="F13" s="10">
        <f t="shared" si="2"/>
        <v>117</v>
      </c>
      <c r="G13" s="26">
        <v>117</v>
      </c>
      <c r="H13" s="62"/>
      <c r="I13" s="26">
        <v>51</v>
      </c>
      <c r="J13" s="26">
        <v>66</v>
      </c>
      <c r="K13" s="26">
        <v>0</v>
      </c>
      <c r="L13" s="10">
        <v>0</v>
      </c>
      <c r="M13" s="10">
        <v>0</v>
      </c>
      <c r="N13" s="26">
        <v>0</v>
      </c>
      <c r="O13" s="26">
        <v>0</v>
      </c>
      <c r="P13" s="88">
        <v>0</v>
      </c>
    </row>
    <row r="14" spans="1:16" ht="13.5" customHeight="1">
      <c r="A14" s="115" t="s">
        <v>196</v>
      </c>
      <c r="B14" s="124" t="s">
        <v>43</v>
      </c>
      <c r="C14" s="123" t="s">
        <v>37</v>
      </c>
      <c r="D14" s="117">
        <f t="shared" si="1"/>
        <v>105</v>
      </c>
      <c r="E14" s="26">
        <v>35</v>
      </c>
      <c r="F14" s="10">
        <f t="shared" si="2"/>
        <v>70</v>
      </c>
      <c r="G14" s="26">
        <v>0</v>
      </c>
      <c r="H14" s="62"/>
      <c r="I14" s="26">
        <v>34</v>
      </c>
      <c r="J14" s="26">
        <v>36</v>
      </c>
      <c r="K14" s="26">
        <v>0</v>
      </c>
      <c r="L14" s="10">
        <v>0</v>
      </c>
      <c r="M14" s="10">
        <v>0</v>
      </c>
      <c r="N14" s="26">
        <v>0</v>
      </c>
      <c r="O14" s="26">
        <v>0</v>
      </c>
      <c r="P14" s="88">
        <v>0</v>
      </c>
    </row>
    <row r="15" spans="1:16" ht="13.5" customHeight="1">
      <c r="A15" s="115" t="s">
        <v>197</v>
      </c>
      <c r="B15" s="124" t="s">
        <v>202</v>
      </c>
      <c r="C15" s="125" t="s">
        <v>39</v>
      </c>
      <c r="D15" s="117">
        <f t="shared" si="1"/>
        <v>176</v>
      </c>
      <c r="E15" s="26">
        <v>59</v>
      </c>
      <c r="F15" s="10">
        <f t="shared" si="2"/>
        <v>117</v>
      </c>
      <c r="G15" s="26">
        <v>117</v>
      </c>
      <c r="H15" s="62"/>
      <c r="I15" s="26">
        <v>17</v>
      </c>
      <c r="J15" s="26">
        <v>22</v>
      </c>
      <c r="K15" s="26">
        <v>34</v>
      </c>
      <c r="L15" s="10">
        <v>44</v>
      </c>
      <c r="M15" s="10">
        <v>0</v>
      </c>
      <c r="N15" s="26">
        <v>0</v>
      </c>
      <c r="O15" s="26">
        <v>0</v>
      </c>
      <c r="P15" s="88">
        <v>0</v>
      </c>
    </row>
    <row r="16" spans="1:16" ht="13.5" customHeight="1">
      <c r="A16" s="115" t="s">
        <v>198</v>
      </c>
      <c r="B16" s="124" t="s">
        <v>188</v>
      </c>
      <c r="C16" s="123" t="s">
        <v>39</v>
      </c>
      <c r="D16" s="117">
        <f t="shared" si="1"/>
        <v>293</v>
      </c>
      <c r="E16" s="26">
        <v>98</v>
      </c>
      <c r="F16" s="10">
        <f t="shared" si="2"/>
        <v>195</v>
      </c>
      <c r="G16" s="26">
        <v>0</v>
      </c>
      <c r="H16" s="62"/>
      <c r="I16" s="26">
        <v>34</v>
      </c>
      <c r="J16" s="26">
        <v>44</v>
      </c>
      <c r="K16" s="26">
        <v>51</v>
      </c>
      <c r="L16" s="129">
        <v>66</v>
      </c>
      <c r="M16" s="10">
        <v>0</v>
      </c>
      <c r="N16" s="26">
        <v>0</v>
      </c>
      <c r="O16" s="26">
        <v>0</v>
      </c>
      <c r="P16" s="88">
        <v>0</v>
      </c>
    </row>
    <row r="17" spans="1:16" ht="13.5" customHeight="1">
      <c r="A17" s="115" t="s">
        <v>199</v>
      </c>
      <c r="B17" s="124" t="s">
        <v>44</v>
      </c>
      <c r="C17" s="125" t="s">
        <v>39</v>
      </c>
      <c r="D17" s="117">
        <f t="shared" si="1"/>
        <v>234</v>
      </c>
      <c r="E17" s="26">
        <v>78</v>
      </c>
      <c r="F17" s="10">
        <f t="shared" si="2"/>
        <v>156</v>
      </c>
      <c r="G17" s="26">
        <v>0</v>
      </c>
      <c r="H17" s="62"/>
      <c r="I17" s="26">
        <v>34</v>
      </c>
      <c r="J17" s="26">
        <v>44</v>
      </c>
      <c r="K17" s="26">
        <v>34</v>
      </c>
      <c r="L17" s="10">
        <v>44</v>
      </c>
      <c r="M17" s="10">
        <v>0</v>
      </c>
      <c r="N17" s="26">
        <v>0</v>
      </c>
      <c r="O17" s="26">
        <v>0</v>
      </c>
      <c r="P17" s="88">
        <v>0</v>
      </c>
    </row>
    <row r="18" spans="1:16" ht="13.5" customHeight="1">
      <c r="A18" s="115" t="s">
        <v>200</v>
      </c>
      <c r="B18" s="122" t="s">
        <v>45</v>
      </c>
      <c r="C18" s="123" t="s">
        <v>39</v>
      </c>
      <c r="D18" s="117">
        <f t="shared" si="1"/>
        <v>175</v>
      </c>
      <c r="E18" s="26">
        <v>58</v>
      </c>
      <c r="F18" s="10">
        <f t="shared" si="2"/>
        <v>117</v>
      </c>
      <c r="G18" s="26">
        <v>0</v>
      </c>
      <c r="H18" s="62"/>
      <c r="I18" s="26">
        <v>51</v>
      </c>
      <c r="J18" s="26">
        <v>66</v>
      </c>
      <c r="K18" s="26">
        <v>0</v>
      </c>
      <c r="L18" s="10">
        <v>0</v>
      </c>
      <c r="M18" s="10">
        <v>0</v>
      </c>
      <c r="N18" s="26">
        <v>0</v>
      </c>
      <c r="O18" s="26">
        <v>0</v>
      </c>
      <c r="P18" s="88">
        <v>0</v>
      </c>
    </row>
    <row r="19" spans="1:16" ht="13.5" customHeight="1">
      <c r="A19" s="115" t="s">
        <v>210</v>
      </c>
      <c r="B19" s="122" t="s">
        <v>211</v>
      </c>
      <c r="C19" s="123" t="s">
        <v>37</v>
      </c>
      <c r="D19" s="117">
        <f t="shared" si="1"/>
        <v>54</v>
      </c>
      <c r="E19" s="26">
        <v>18</v>
      </c>
      <c r="F19" s="10">
        <f t="shared" si="2"/>
        <v>36</v>
      </c>
      <c r="G19" s="26">
        <v>0</v>
      </c>
      <c r="H19" s="62"/>
      <c r="I19" s="26">
        <v>17</v>
      </c>
      <c r="J19" s="26">
        <v>19</v>
      </c>
      <c r="K19" s="26">
        <v>0</v>
      </c>
      <c r="L19" s="10">
        <v>0</v>
      </c>
      <c r="M19" s="10">
        <v>0</v>
      </c>
      <c r="N19" s="10">
        <v>0</v>
      </c>
      <c r="O19" s="10">
        <v>0</v>
      </c>
      <c r="P19" s="88">
        <v>0</v>
      </c>
    </row>
    <row r="20" spans="1:16" ht="13.5" customHeight="1">
      <c r="A20" s="115" t="s">
        <v>225</v>
      </c>
      <c r="B20" s="122" t="s">
        <v>226</v>
      </c>
      <c r="C20" s="123" t="s">
        <v>37</v>
      </c>
      <c r="D20" s="117">
        <f t="shared" si="1"/>
        <v>59</v>
      </c>
      <c r="E20" s="26">
        <v>20</v>
      </c>
      <c r="F20" s="10">
        <f t="shared" si="2"/>
        <v>39</v>
      </c>
      <c r="G20" s="26">
        <v>0</v>
      </c>
      <c r="H20" s="62"/>
      <c r="I20" s="26">
        <v>17</v>
      </c>
      <c r="J20" s="26">
        <v>22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88">
        <v>0</v>
      </c>
    </row>
    <row r="21" spans="1:16" ht="13.5" customHeight="1">
      <c r="A21" s="116" t="s">
        <v>228</v>
      </c>
      <c r="B21" s="124" t="s">
        <v>46</v>
      </c>
      <c r="C21" s="125" t="s">
        <v>39</v>
      </c>
      <c r="D21" s="117">
        <f t="shared" si="1"/>
        <v>59</v>
      </c>
      <c r="E21" s="26">
        <v>20</v>
      </c>
      <c r="F21" s="10">
        <f t="shared" si="2"/>
        <v>39</v>
      </c>
      <c r="G21" s="26">
        <v>0</v>
      </c>
      <c r="H21" s="62"/>
      <c r="I21" s="26">
        <v>17</v>
      </c>
      <c r="J21" s="26">
        <v>22</v>
      </c>
      <c r="K21" s="26">
        <v>0</v>
      </c>
      <c r="L21" s="10">
        <v>0</v>
      </c>
      <c r="M21" s="10">
        <v>0</v>
      </c>
      <c r="N21" s="26">
        <v>0</v>
      </c>
      <c r="O21" s="26">
        <v>0</v>
      </c>
      <c r="P21" s="88">
        <v>0</v>
      </c>
    </row>
    <row r="22" spans="1:16" ht="13.5" customHeight="1">
      <c r="A22" s="116" t="s">
        <v>229</v>
      </c>
      <c r="B22" s="28" t="s">
        <v>189</v>
      </c>
      <c r="C22" s="27" t="s">
        <v>39</v>
      </c>
      <c r="D22" s="117">
        <f t="shared" si="1"/>
        <v>59</v>
      </c>
      <c r="E22" s="26">
        <v>20</v>
      </c>
      <c r="F22" s="10">
        <f t="shared" si="2"/>
        <v>39</v>
      </c>
      <c r="G22" s="10">
        <v>0</v>
      </c>
      <c r="H22" s="34"/>
      <c r="I22" s="26">
        <v>17</v>
      </c>
      <c r="J22" s="26">
        <v>22</v>
      </c>
      <c r="K22" s="10">
        <v>0</v>
      </c>
      <c r="L22" s="10">
        <v>0</v>
      </c>
      <c r="M22" s="10">
        <v>0</v>
      </c>
      <c r="N22" s="26">
        <v>0</v>
      </c>
      <c r="O22" s="26">
        <v>0</v>
      </c>
      <c r="P22" s="88">
        <v>0</v>
      </c>
    </row>
    <row r="23" spans="1:16" ht="13.5" customHeight="1">
      <c r="A23" s="116" t="s">
        <v>230</v>
      </c>
      <c r="B23" s="28" t="s">
        <v>201</v>
      </c>
      <c r="C23" s="27" t="s">
        <v>39</v>
      </c>
      <c r="D23" s="117">
        <f t="shared" si="1"/>
        <v>59</v>
      </c>
      <c r="E23" s="26">
        <v>20</v>
      </c>
      <c r="F23" s="10">
        <f t="shared" si="2"/>
        <v>39</v>
      </c>
      <c r="G23" s="10">
        <v>0</v>
      </c>
      <c r="H23" s="34"/>
      <c r="I23" s="26">
        <v>17</v>
      </c>
      <c r="J23" s="26">
        <v>22</v>
      </c>
      <c r="K23" s="10">
        <v>0</v>
      </c>
      <c r="L23" s="10">
        <v>0</v>
      </c>
      <c r="M23" s="10">
        <v>0</v>
      </c>
      <c r="N23" s="26">
        <v>0</v>
      </c>
      <c r="O23" s="26">
        <v>0</v>
      </c>
      <c r="P23" s="88">
        <v>0</v>
      </c>
    </row>
    <row r="24" spans="1:22" ht="24" customHeight="1">
      <c r="A24" s="89" t="s">
        <v>47</v>
      </c>
      <c r="B24" s="29" t="s">
        <v>48</v>
      </c>
      <c r="C24" s="30" t="s">
        <v>234</v>
      </c>
      <c r="D24" s="20">
        <v>894</v>
      </c>
      <c r="E24" s="20">
        <v>298</v>
      </c>
      <c r="F24" s="20">
        <f>SUM(F25:F30)</f>
        <v>596</v>
      </c>
      <c r="G24" s="20">
        <f>SUM(G25:G30)</f>
        <v>461</v>
      </c>
      <c r="H24" s="31"/>
      <c r="I24" s="20">
        <f>SUM(I25:I30)</f>
        <v>17</v>
      </c>
      <c r="J24" s="20">
        <f aca="true" t="shared" si="3" ref="J24:P24">SUM(J25:J30)</f>
        <v>22</v>
      </c>
      <c r="K24" s="20">
        <f t="shared" si="3"/>
        <v>81</v>
      </c>
      <c r="L24" s="20">
        <f t="shared" si="3"/>
        <v>95</v>
      </c>
      <c r="M24" s="20">
        <f t="shared" si="3"/>
        <v>99</v>
      </c>
      <c r="N24" s="20">
        <f t="shared" si="3"/>
        <v>156</v>
      </c>
      <c r="O24" s="20">
        <f t="shared" si="3"/>
        <v>66</v>
      </c>
      <c r="P24" s="20">
        <f t="shared" si="3"/>
        <v>60</v>
      </c>
      <c r="Q24" s="32"/>
      <c r="R24" s="32"/>
      <c r="S24" s="7"/>
      <c r="T24" s="7"/>
      <c r="U24" s="7"/>
      <c r="V24" s="7"/>
    </row>
    <row r="25" spans="1:16" ht="13.5" customHeight="1">
      <c r="A25" s="90" t="s">
        <v>49</v>
      </c>
      <c r="B25" s="119" t="s">
        <v>50</v>
      </c>
      <c r="C25" s="34" t="s">
        <v>37</v>
      </c>
      <c r="D25" s="26">
        <v>54</v>
      </c>
      <c r="E25" s="26">
        <v>6</v>
      </c>
      <c r="F25" s="26">
        <v>48</v>
      </c>
      <c r="G25" s="26">
        <v>0</v>
      </c>
      <c r="H25" s="26"/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48</v>
      </c>
      <c r="O25" s="26">
        <v>0</v>
      </c>
      <c r="P25" s="88">
        <v>0</v>
      </c>
    </row>
    <row r="26" spans="1:16" ht="13.5" customHeight="1">
      <c r="A26" s="90" t="s">
        <v>51</v>
      </c>
      <c r="B26" s="119" t="s">
        <v>44</v>
      </c>
      <c r="C26" s="34" t="s">
        <v>37</v>
      </c>
      <c r="D26" s="26">
        <v>54</v>
      </c>
      <c r="E26" s="26">
        <v>6</v>
      </c>
      <c r="F26" s="26">
        <v>48</v>
      </c>
      <c r="G26" s="26">
        <v>0</v>
      </c>
      <c r="H26" s="26"/>
      <c r="I26" s="26">
        <v>0</v>
      </c>
      <c r="J26" s="26">
        <v>0</v>
      </c>
      <c r="K26" s="26">
        <v>0</v>
      </c>
      <c r="L26" s="26">
        <v>0</v>
      </c>
      <c r="M26" s="26">
        <v>48</v>
      </c>
      <c r="N26" s="91">
        <v>0</v>
      </c>
      <c r="O26" s="26">
        <v>0</v>
      </c>
      <c r="P26" s="88">
        <v>0</v>
      </c>
    </row>
    <row r="27" spans="1:16" ht="13.5" customHeight="1">
      <c r="A27" s="90" t="s">
        <v>52</v>
      </c>
      <c r="B27" s="119" t="s">
        <v>36</v>
      </c>
      <c r="C27" s="35" t="s">
        <v>183</v>
      </c>
      <c r="D27" s="26">
        <v>208</v>
      </c>
      <c r="E27" s="26">
        <v>36</v>
      </c>
      <c r="F27" s="26">
        <v>172</v>
      </c>
      <c r="G27" s="26">
        <v>172</v>
      </c>
      <c r="H27" s="26"/>
      <c r="I27" s="26">
        <v>0</v>
      </c>
      <c r="J27" s="26">
        <v>0</v>
      </c>
      <c r="K27" s="26">
        <v>32</v>
      </c>
      <c r="L27" s="26">
        <v>36</v>
      </c>
      <c r="M27" s="26">
        <v>15</v>
      </c>
      <c r="N27" s="26">
        <v>44</v>
      </c>
      <c r="O27" s="26">
        <v>25</v>
      </c>
      <c r="P27" s="88">
        <v>20</v>
      </c>
    </row>
    <row r="28" spans="1:16" ht="13.5" customHeight="1">
      <c r="A28" s="90" t="s">
        <v>53</v>
      </c>
      <c r="B28" s="119" t="s">
        <v>42</v>
      </c>
      <c r="C28" s="36" t="s">
        <v>54</v>
      </c>
      <c r="D28" s="26">
        <v>344</v>
      </c>
      <c r="E28" s="26">
        <v>172</v>
      </c>
      <c r="F28" s="26">
        <v>172</v>
      </c>
      <c r="G28" s="26">
        <v>172</v>
      </c>
      <c r="H28" s="26"/>
      <c r="I28" s="26">
        <v>0</v>
      </c>
      <c r="J28" s="26">
        <v>0</v>
      </c>
      <c r="K28" s="26">
        <v>32</v>
      </c>
      <c r="L28" s="26">
        <v>36</v>
      </c>
      <c r="M28" s="26">
        <v>22</v>
      </c>
      <c r="N28" s="26">
        <v>40</v>
      </c>
      <c r="O28" s="26">
        <v>22</v>
      </c>
      <c r="P28" s="88">
        <v>20</v>
      </c>
    </row>
    <row r="29" spans="1:16" ht="13.5" customHeight="1">
      <c r="A29" s="90" t="s">
        <v>182</v>
      </c>
      <c r="B29" s="120" t="s">
        <v>232</v>
      </c>
      <c r="C29" s="47" t="s">
        <v>231</v>
      </c>
      <c r="D29" s="10">
        <v>176</v>
      </c>
      <c r="E29" s="10">
        <v>59</v>
      </c>
      <c r="F29" s="10">
        <v>117</v>
      </c>
      <c r="G29" s="10">
        <v>117</v>
      </c>
      <c r="H29" s="24"/>
      <c r="I29" s="26">
        <v>17</v>
      </c>
      <c r="J29" s="26">
        <v>22</v>
      </c>
      <c r="K29" s="10">
        <v>17</v>
      </c>
      <c r="L29" s="10">
        <v>23</v>
      </c>
      <c r="M29" s="10">
        <v>14</v>
      </c>
      <c r="N29" s="26">
        <v>24</v>
      </c>
      <c r="O29" s="26">
        <v>0</v>
      </c>
      <c r="P29" s="88">
        <v>0</v>
      </c>
    </row>
    <row r="30" spans="1:16" ht="13.5" customHeight="1">
      <c r="A30" s="90" t="s">
        <v>187</v>
      </c>
      <c r="B30" s="119" t="s">
        <v>180</v>
      </c>
      <c r="C30" s="36" t="s">
        <v>37</v>
      </c>
      <c r="D30" s="26">
        <v>58</v>
      </c>
      <c r="E30" s="26">
        <v>19</v>
      </c>
      <c r="F30" s="26">
        <v>39</v>
      </c>
      <c r="G30" s="26">
        <f>-E2622</f>
        <v>0</v>
      </c>
      <c r="H30" s="26"/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19</v>
      </c>
      <c r="P30" s="88">
        <v>20</v>
      </c>
    </row>
    <row r="31" spans="1:16" ht="24" customHeight="1">
      <c r="A31" s="89" t="s">
        <v>55</v>
      </c>
      <c r="B31" s="29" t="s">
        <v>56</v>
      </c>
      <c r="C31" s="37" t="s">
        <v>57</v>
      </c>
      <c r="D31" s="19">
        <f>SUM(D32:D34)</f>
        <v>216</v>
      </c>
      <c r="E31" s="19">
        <f>SUM(E32:E34)</f>
        <v>72</v>
      </c>
      <c r="F31" s="19">
        <f>SUM(F32:F34)</f>
        <v>144</v>
      </c>
      <c r="G31" s="19">
        <f>SUM(G32:G34)</f>
        <v>88</v>
      </c>
      <c r="H31" s="31"/>
      <c r="I31" s="20">
        <f>SUM(I32:I34)</f>
        <v>0</v>
      </c>
      <c r="J31" s="20">
        <f aca="true" t="shared" si="4" ref="J31:P31">SUM(J32:J34)</f>
        <v>0</v>
      </c>
      <c r="K31" s="20">
        <f t="shared" si="4"/>
        <v>48</v>
      </c>
      <c r="L31" s="20">
        <f t="shared" si="4"/>
        <v>64</v>
      </c>
      <c r="M31" s="20">
        <f t="shared" si="4"/>
        <v>32</v>
      </c>
      <c r="N31" s="20">
        <f t="shared" si="4"/>
        <v>0</v>
      </c>
      <c r="O31" s="20">
        <f t="shared" si="4"/>
        <v>0</v>
      </c>
      <c r="P31" s="20">
        <f t="shared" si="4"/>
        <v>0</v>
      </c>
    </row>
    <row r="32" spans="1:16" ht="12.75" customHeight="1">
      <c r="A32" s="90" t="s">
        <v>58</v>
      </c>
      <c r="B32" s="121" t="s">
        <v>38</v>
      </c>
      <c r="C32" s="34" t="s">
        <v>37</v>
      </c>
      <c r="D32" s="26">
        <v>72</v>
      </c>
      <c r="E32" s="26">
        <v>24</v>
      </c>
      <c r="F32" s="26">
        <v>48</v>
      </c>
      <c r="G32" s="26">
        <v>24</v>
      </c>
      <c r="H32" s="26"/>
      <c r="I32" s="26">
        <v>0</v>
      </c>
      <c r="J32" s="26">
        <v>0</v>
      </c>
      <c r="K32" s="128">
        <v>24</v>
      </c>
      <c r="L32" s="128">
        <v>24</v>
      </c>
      <c r="M32" s="26">
        <v>0</v>
      </c>
      <c r="N32" s="26">
        <v>0</v>
      </c>
      <c r="O32" s="26">
        <v>0</v>
      </c>
      <c r="P32" s="88">
        <v>0</v>
      </c>
    </row>
    <row r="33" spans="1:16" ht="12.75" customHeight="1">
      <c r="A33" s="90" t="s">
        <v>59</v>
      </c>
      <c r="B33" s="120" t="s">
        <v>60</v>
      </c>
      <c r="C33" s="34" t="s">
        <v>37</v>
      </c>
      <c r="D33" s="26">
        <v>48</v>
      </c>
      <c r="E33" s="26">
        <v>16</v>
      </c>
      <c r="F33" s="26">
        <v>32</v>
      </c>
      <c r="G33" s="26">
        <v>8</v>
      </c>
      <c r="H33" s="26"/>
      <c r="I33" s="26">
        <v>0</v>
      </c>
      <c r="J33" s="26">
        <v>0</v>
      </c>
      <c r="K33" s="26">
        <v>0</v>
      </c>
      <c r="L33" s="26">
        <v>0</v>
      </c>
      <c r="M33" s="26">
        <v>32</v>
      </c>
      <c r="N33" s="26">
        <v>0</v>
      </c>
      <c r="O33" s="26">
        <v>0</v>
      </c>
      <c r="P33" s="88">
        <v>0</v>
      </c>
    </row>
    <row r="34" spans="1:16" ht="24" customHeight="1">
      <c r="A34" s="90" t="s">
        <v>61</v>
      </c>
      <c r="B34" s="39" t="s">
        <v>209</v>
      </c>
      <c r="C34" s="34" t="s">
        <v>37</v>
      </c>
      <c r="D34" s="10">
        <v>96</v>
      </c>
      <c r="E34" s="10">
        <v>32</v>
      </c>
      <c r="F34" s="10">
        <v>64</v>
      </c>
      <c r="G34" s="10">
        <v>56</v>
      </c>
      <c r="H34" s="26"/>
      <c r="I34" s="26">
        <v>0</v>
      </c>
      <c r="J34" s="26">
        <v>0</v>
      </c>
      <c r="K34" s="26">
        <v>24</v>
      </c>
      <c r="L34" s="26">
        <v>40</v>
      </c>
      <c r="M34" s="26">
        <v>0</v>
      </c>
      <c r="N34" s="26">
        <v>0</v>
      </c>
      <c r="O34" s="26">
        <v>0</v>
      </c>
      <c r="P34" s="88">
        <v>0</v>
      </c>
    </row>
    <row r="35" spans="1:16" ht="13.5" customHeight="1">
      <c r="A35" s="92" t="s">
        <v>62</v>
      </c>
      <c r="B35" s="40" t="s">
        <v>205</v>
      </c>
      <c r="C35" s="37" t="s">
        <v>185</v>
      </c>
      <c r="D35" s="20">
        <f>D36+D47</f>
        <v>3534</v>
      </c>
      <c r="E35" s="20">
        <f>E36+E47</f>
        <v>1178</v>
      </c>
      <c r="F35" s="20">
        <f>F36+F47</f>
        <v>3184</v>
      </c>
      <c r="G35" s="20">
        <f>G36+G47</f>
        <v>2182</v>
      </c>
      <c r="H35" s="31">
        <v>70</v>
      </c>
      <c r="I35" s="20">
        <f>I36+I47</f>
        <v>102</v>
      </c>
      <c r="J35" s="20">
        <f aca="true" t="shared" si="5" ref="J35:P35">J36+J47</f>
        <v>132</v>
      </c>
      <c r="K35" s="20">
        <f t="shared" si="5"/>
        <v>364</v>
      </c>
      <c r="L35" s="20">
        <f t="shared" si="5"/>
        <v>515</v>
      </c>
      <c r="M35" s="20">
        <f t="shared" si="5"/>
        <v>445</v>
      </c>
      <c r="N35" s="20">
        <f t="shared" si="5"/>
        <v>708</v>
      </c>
      <c r="O35" s="20">
        <f t="shared" si="5"/>
        <v>510</v>
      </c>
      <c r="P35" s="20">
        <f t="shared" si="5"/>
        <v>408</v>
      </c>
    </row>
    <row r="36" spans="1:16" ht="13.5" customHeight="1">
      <c r="A36" s="92" t="s">
        <v>63</v>
      </c>
      <c r="B36" s="40" t="s">
        <v>64</v>
      </c>
      <c r="C36" s="37" t="s">
        <v>184</v>
      </c>
      <c r="D36" s="20">
        <v>1683</v>
      </c>
      <c r="E36" s="20">
        <v>561</v>
      </c>
      <c r="F36" s="20">
        <v>1122</v>
      </c>
      <c r="G36" s="20">
        <v>700</v>
      </c>
      <c r="H36" s="31"/>
      <c r="I36" s="19">
        <f>SUM(I37:I46)</f>
        <v>102</v>
      </c>
      <c r="J36" s="19">
        <f aca="true" t="shared" si="6" ref="J36:P36">SUM(J37:J46)</f>
        <v>132</v>
      </c>
      <c r="K36" s="19">
        <f t="shared" si="6"/>
        <v>128</v>
      </c>
      <c r="L36" s="19">
        <f t="shared" si="6"/>
        <v>146</v>
      </c>
      <c r="M36" s="19">
        <f t="shared" si="6"/>
        <v>60</v>
      </c>
      <c r="N36" s="19">
        <f t="shared" si="6"/>
        <v>264</v>
      </c>
      <c r="O36" s="19">
        <f t="shared" si="6"/>
        <v>112</v>
      </c>
      <c r="P36" s="19">
        <f t="shared" si="6"/>
        <v>178</v>
      </c>
    </row>
    <row r="37" spans="1:16" ht="12.75" customHeight="1">
      <c r="A37" s="87" t="s">
        <v>65</v>
      </c>
      <c r="B37" s="120" t="s">
        <v>66</v>
      </c>
      <c r="C37" s="34" t="s">
        <v>39</v>
      </c>
      <c r="D37" s="26">
        <v>114</v>
      </c>
      <c r="E37" s="26">
        <v>38</v>
      </c>
      <c r="F37" s="26">
        <v>76</v>
      </c>
      <c r="G37" s="26">
        <v>6</v>
      </c>
      <c r="H37" s="10"/>
      <c r="I37" s="26">
        <v>0</v>
      </c>
      <c r="J37" s="26">
        <v>0</v>
      </c>
      <c r="K37" s="26">
        <v>0</v>
      </c>
      <c r="L37" s="26">
        <v>0</v>
      </c>
      <c r="M37" s="26">
        <v>16</v>
      </c>
      <c r="N37" s="26">
        <v>60</v>
      </c>
      <c r="O37" s="26">
        <v>0</v>
      </c>
      <c r="P37" s="88">
        <v>0</v>
      </c>
    </row>
    <row r="38" spans="1:16" ht="12.75" customHeight="1">
      <c r="A38" s="87" t="s">
        <v>67</v>
      </c>
      <c r="B38" s="120" t="s">
        <v>68</v>
      </c>
      <c r="C38" s="34" t="s">
        <v>37</v>
      </c>
      <c r="D38" s="26">
        <v>105</v>
      </c>
      <c r="E38" s="26">
        <v>35</v>
      </c>
      <c r="F38" s="26">
        <v>70</v>
      </c>
      <c r="G38" s="26">
        <v>6</v>
      </c>
      <c r="H38" s="10"/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20</v>
      </c>
      <c r="P38" s="88">
        <v>50</v>
      </c>
    </row>
    <row r="39" spans="1:16" ht="12.75" customHeight="1">
      <c r="A39" s="87" t="s">
        <v>69</v>
      </c>
      <c r="B39" s="120" t="s">
        <v>70</v>
      </c>
      <c r="C39" s="35" t="s">
        <v>181</v>
      </c>
      <c r="D39" s="26">
        <v>426</v>
      </c>
      <c r="E39" s="26">
        <v>142</v>
      </c>
      <c r="F39" s="26">
        <v>284</v>
      </c>
      <c r="G39" s="26">
        <v>278</v>
      </c>
      <c r="H39" s="10"/>
      <c r="I39" s="26">
        <v>34</v>
      </c>
      <c r="J39" s="26">
        <v>44</v>
      </c>
      <c r="K39" s="26">
        <v>32</v>
      </c>
      <c r="L39" s="26">
        <v>36</v>
      </c>
      <c r="M39" s="26">
        <v>22</v>
      </c>
      <c r="N39" s="26">
        <v>40</v>
      </c>
      <c r="O39" s="26">
        <v>36</v>
      </c>
      <c r="P39" s="88">
        <v>40</v>
      </c>
    </row>
    <row r="40" spans="1:16" ht="12.75" customHeight="1">
      <c r="A40" s="87" t="s">
        <v>71</v>
      </c>
      <c r="B40" s="120" t="s">
        <v>72</v>
      </c>
      <c r="C40" s="81" t="s">
        <v>179</v>
      </c>
      <c r="D40" s="26">
        <v>426</v>
      </c>
      <c r="E40" s="26">
        <v>142</v>
      </c>
      <c r="F40" s="26">
        <v>284</v>
      </c>
      <c r="G40" s="26">
        <v>278</v>
      </c>
      <c r="H40" s="10"/>
      <c r="I40" s="26">
        <v>34</v>
      </c>
      <c r="J40" s="26">
        <v>44</v>
      </c>
      <c r="K40" s="26">
        <v>32</v>
      </c>
      <c r="L40" s="26">
        <v>36</v>
      </c>
      <c r="M40" s="26">
        <v>22</v>
      </c>
      <c r="N40" s="26">
        <v>40</v>
      </c>
      <c r="O40" s="26">
        <v>36</v>
      </c>
      <c r="P40" s="88">
        <v>40</v>
      </c>
    </row>
    <row r="41" spans="1:16" ht="12.75" customHeight="1">
      <c r="A41" s="87" t="s">
        <v>73</v>
      </c>
      <c r="B41" s="120" t="s">
        <v>74</v>
      </c>
      <c r="C41" s="34" t="s">
        <v>37</v>
      </c>
      <c r="D41" s="26">
        <v>102</v>
      </c>
      <c r="E41" s="26">
        <v>34</v>
      </c>
      <c r="F41" s="26">
        <v>68</v>
      </c>
      <c r="G41" s="26">
        <v>2</v>
      </c>
      <c r="H41" s="10"/>
      <c r="I41" s="26">
        <v>0</v>
      </c>
      <c r="J41" s="26">
        <v>0</v>
      </c>
      <c r="K41" s="26">
        <v>32</v>
      </c>
      <c r="L41" s="26">
        <v>36</v>
      </c>
      <c r="M41" s="26">
        <v>0</v>
      </c>
      <c r="N41" s="26">
        <v>0</v>
      </c>
      <c r="O41" s="26">
        <v>0</v>
      </c>
      <c r="P41" s="88">
        <v>0</v>
      </c>
    </row>
    <row r="42" spans="1:16" ht="12.75" customHeight="1">
      <c r="A42" s="87" t="s">
        <v>75</v>
      </c>
      <c r="B42" s="120" t="s">
        <v>76</v>
      </c>
      <c r="C42" s="34" t="s">
        <v>37</v>
      </c>
      <c r="D42" s="26">
        <v>105</v>
      </c>
      <c r="E42" s="26">
        <v>35</v>
      </c>
      <c r="F42" s="26">
        <v>70</v>
      </c>
      <c r="G42" s="26">
        <v>2</v>
      </c>
      <c r="H42" s="10"/>
      <c r="I42" s="10">
        <v>0</v>
      </c>
      <c r="J42" s="10">
        <v>0</v>
      </c>
      <c r="K42" s="10">
        <v>32</v>
      </c>
      <c r="L42" s="10">
        <v>38</v>
      </c>
      <c r="M42" s="10">
        <v>0</v>
      </c>
      <c r="N42" s="10">
        <v>0</v>
      </c>
      <c r="O42" s="10">
        <v>0</v>
      </c>
      <c r="P42" s="82">
        <v>0</v>
      </c>
    </row>
    <row r="43" spans="1:16" ht="12.75" customHeight="1">
      <c r="A43" s="87" t="s">
        <v>77</v>
      </c>
      <c r="B43" s="120" t="s">
        <v>78</v>
      </c>
      <c r="C43" s="34" t="s">
        <v>37</v>
      </c>
      <c r="D43" s="26">
        <v>102</v>
      </c>
      <c r="E43" s="26">
        <v>34</v>
      </c>
      <c r="F43" s="26">
        <v>68</v>
      </c>
      <c r="G43" s="26">
        <v>48</v>
      </c>
      <c r="H43" s="10"/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20</v>
      </c>
      <c r="P43" s="88">
        <v>48</v>
      </c>
    </row>
    <row r="44" spans="1:16" ht="12.75" customHeight="1">
      <c r="A44" s="87" t="s">
        <v>79</v>
      </c>
      <c r="B44" s="120" t="s">
        <v>80</v>
      </c>
      <c r="C44" s="34" t="s">
        <v>37</v>
      </c>
      <c r="D44" s="26">
        <v>78</v>
      </c>
      <c r="E44" s="26">
        <v>26</v>
      </c>
      <c r="F44" s="26">
        <v>52</v>
      </c>
      <c r="G44" s="26">
        <v>0</v>
      </c>
      <c r="H44" s="26"/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52</v>
      </c>
      <c r="O44" s="26">
        <v>0</v>
      </c>
      <c r="P44" s="88">
        <v>0</v>
      </c>
    </row>
    <row r="45" spans="1:16" ht="12.75" customHeight="1">
      <c r="A45" s="87" t="s">
        <v>81</v>
      </c>
      <c r="B45" s="120" t="s">
        <v>82</v>
      </c>
      <c r="C45" s="34" t="s">
        <v>37</v>
      </c>
      <c r="D45" s="26">
        <v>108</v>
      </c>
      <c r="E45" s="26">
        <v>36</v>
      </c>
      <c r="F45" s="26">
        <v>72</v>
      </c>
      <c r="G45" s="26">
        <v>2</v>
      </c>
      <c r="H45" s="26"/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72</v>
      </c>
      <c r="O45" s="26">
        <v>0</v>
      </c>
      <c r="P45" s="88">
        <v>0</v>
      </c>
    </row>
    <row r="46" spans="1:16" ht="12.75" customHeight="1">
      <c r="A46" s="87" t="s">
        <v>83</v>
      </c>
      <c r="B46" s="42" t="s">
        <v>84</v>
      </c>
      <c r="C46" s="11" t="s">
        <v>39</v>
      </c>
      <c r="D46" s="43">
        <v>117</v>
      </c>
      <c r="E46" s="43">
        <v>39</v>
      </c>
      <c r="F46" s="43">
        <v>78</v>
      </c>
      <c r="G46" s="26">
        <v>78</v>
      </c>
      <c r="H46" s="26"/>
      <c r="I46" s="44">
        <v>34</v>
      </c>
      <c r="J46" s="26">
        <v>44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88">
        <v>0</v>
      </c>
    </row>
    <row r="47" spans="1:16" ht="13.5" customHeight="1">
      <c r="A47" s="92" t="s">
        <v>85</v>
      </c>
      <c r="B47" s="45" t="s">
        <v>86</v>
      </c>
      <c r="C47" s="37" t="s">
        <v>87</v>
      </c>
      <c r="D47" s="19">
        <f>D48+D55+D60+D65+D69</f>
        <v>1851</v>
      </c>
      <c r="E47" s="19">
        <f>E48+E55+E60+E65+E69</f>
        <v>617</v>
      </c>
      <c r="F47" s="20">
        <f>F48+F55+F60+F65+F69</f>
        <v>2062</v>
      </c>
      <c r="G47" s="20">
        <f>G48+G55+G60+G65+G69</f>
        <v>1482</v>
      </c>
      <c r="H47" s="19">
        <v>70</v>
      </c>
      <c r="I47" s="20">
        <v>0</v>
      </c>
      <c r="J47" s="20">
        <v>0</v>
      </c>
      <c r="K47" s="20">
        <v>236</v>
      </c>
      <c r="L47" s="20">
        <v>369</v>
      </c>
      <c r="M47" s="20">
        <v>385</v>
      </c>
      <c r="N47" s="20">
        <v>444</v>
      </c>
      <c r="O47" s="20">
        <v>398</v>
      </c>
      <c r="P47" s="86">
        <v>230</v>
      </c>
    </row>
    <row r="48" spans="1:16" ht="36" customHeight="1">
      <c r="A48" s="93" t="s">
        <v>88</v>
      </c>
      <c r="B48" s="94" t="s">
        <v>89</v>
      </c>
      <c r="C48" s="46" t="s">
        <v>90</v>
      </c>
      <c r="D48" s="19">
        <f>SUM(D49:D54)</f>
        <v>873</v>
      </c>
      <c r="E48" s="19">
        <f>SUM(E49:E54)</f>
        <v>291</v>
      </c>
      <c r="F48" s="19">
        <v>942</v>
      </c>
      <c r="G48" s="19">
        <f>SUM(G49:G54)</f>
        <v>700</v>
      </c>
      <c r="H48" s="19">
        <v>50</v>
      </c>
      <c r="I48" s="19">
        <f>SUM(I49:I54)</f>
        <v>0</v>
      </c>
      <c r="J48" s="19">
        <f aca="true" t="shared" si="7" ref="J48:P48">SUM(J49:J54)</f>
        <v>0</v>
      </c>
      <c r="K48" s="19">
        <f t="shared" si="7"/>
        <v>132</v>
      </c>
      <c r="L48" s="19">
        <f t="shared" si="7"/>
        <v>211</v>
      </c>
      <c r="M48" s="19">
        <f t="shared" si="7"/>
        <v>179</v>
      </c>
      <c r="N48" s="19">
        <f t="shared" si="7"/>
        <v>212</v>
      </c>
      <c r="O48" s="19">
        <f t="shared" si="7"/>
        <v>208</v>
      </c>
      <c r="P48" s="19">
        <f t="shared" si="7"/>
        <v>0</v>
      </c>
    </row>
    <row r="49" spans="1:17" ht="36">
      <c r="A49" s="95" t="s">
        <v>91</v>
      </c>
      <c r="B49" s="39" t="s">
        <v>92</v>
      </c>
      <c r="C49" s="47" t="s">
        <v>203</v>
      </c>
      <c r="D49" s="10">
        <v>567</v>
      </c>
      <c r="E49" s="10">
        <v>189</v>
      </c>
      <c r="F49" s="10">
        <v>378</v>
      </c>
      <c r="G49" s="26">
        <v>176</v>
      </c>
      <c r="H49" s="10">
        <v>30</v>
      </c>
      <c r="I49" s="26">
        <v>0</v>
      </c>
      <c r="J49" s="26">
        <v>0</v>
      </c>
      <c r="K49" s="26">
        <v>64</v>
      </c>
      <c r="L49" s="55">
        <v>67</v>
      </c>
      <c r="M49" s="55">
        <v>83</v>
      </c>
      <c r="N49" s="26">
        <v>80</v>
      </c>
      <c r="O49" s="26">
        <v>84</v>
      </c>
      <c r="P49" s="88">
        <v>0</v>
      </c>
      <c r="Q49" s="48"/>
    </row>
    <row r="50" spans="1:16" ht="15">
      <c r="A50" s="95" t="s">
        <v>93</v>
      </c>
      <c r="B50" s="39" t="s">
        <v>94</v>
      </c>
      <c r="C50" s="35" t="s">
        <v>95</v>
      </c>
      <c r="D50" s="26">
        <v>234</v>
      </c>
      <c r="E50" s="26">
        <v>78</v>
      </c>
      <c r="F50" s="26">
        <v>156</v>
      </c>
      <c r="G50" s="10">
        <v>156</v>
      </c>
      <c r="H50" s="10">
        <v>20</v>
      </c>
      <c r="I50" s="26">
        <v>0</v>
      </c>
      <c r="J50" s="26">
        <v>0</v>
      </c>
      <c r="K50" s="26">
        <v>32</v>
      </c>
      <c r="L50" s="26">
        <v>36</v>
      </c>
      <c r="M50" s="26">
        <v>24</v>
      </c>
      <c r="N50" s="26">
        <v>40</v>
      </c>
      <c r="O50" s="26">
        <v>24</v>
      </c>
      <c r="P50" s="88">
        <v>0</v>
      </c>
    </row>
    <row r="51" spans="1:16" ht="24">
      <c r="A51" s="95" t="s">
        <v>96</v>
      </c>
      <c r="B51" s="39" t="s">
        <v>97</v>
      </c>
      <c r="C51" s="10" t="s">
        <v>37</v>
      </c>
      <c r="D51" s="10">
        <v>72</v>
      </c>
      <c r="E51" s="10">
        <v>24</v>
      </c>
      <c r="F51" s="10">
        <v>48</v>
      </c>
      <c r="G51" s="10">
        <v>8</v>
      </c>
      <c r="H51" s="41"/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20</v>
      </c>
      <c r="O51" s="26">
        <v>28</v>
      </c>
      <c r="P51" s="88">
        <v>0</v>
      </c>
    </row>
    <row r="52" spans="1:16" ht="48.75">
      <c r="A52" s="95" t="s">
        <v>236</v>
      </c>
      <c r="B52" s="49" t="s">
        <v>215</v>
      </c>
      <c r="C52" s="26" t="s">
        <v>239</v>
      </c>
      <c r="D52" s="10">
        <v>0</v>
      </c>
      <c r="E52" s="10">
        <v>0</v>
      </c>
      <c r="F52" s="10">
        <v>108</v>
      </c>
      <c r="G52" s="10">
        <v>108</v>
      </c>
      <c r="H52" s="41"/>
      <c r="I52" s="26">
        <v>0</v>
      </c>
      <c r="J52" s="26">
        <v>0</v>
      </c>
      <c r="K52" s="26">
        <v>36</v>
      </c>
      <c r="L52" s="26">
        <v>36</v>
      </c>
      <c r="M52" s="26">
        <v>36</v>
      </c>
      <c r="N52" s="26">
        <v>0</v>
      </c>
      <c r="O52" s="26">
        <v>0</v>
      </c>
      <c r="P52" s="88">
        <v>0</v>
      </c>
    </row>
    <row r="53" spans="1:16" ht="15">
      <c r="A53" s="95" t="s">
        <v>237</v>
      </c>
      <c r="B53" s="49" t="s">
        <v>240</v>
      </c>
      <c r="C53" s="26" t="s">
        <v>238</v>
      </c>
      <c r="D53" s="10">
        <v>0</v>
      </c>
      <c r="E53" s="10">
        <v>0</v>
      </c>
      <c r="F53" s="10">
        <v>72</v>
      </c>
      <c r="G53" s="10">
        <v>72</v>
      </c>
      <c r="H53" s="41"/>
      <c r="I53" s="26">
        <v>0</v>
      </c>
      <c r="J53" s="26">
        <v>0</v>
      </c>
      <c r="K53" s="26">
        <v>0</v>
      </c>
      <c r="L53" s="26">
        <v>36</v>
      </c>
      <c r="M53" s="26">
        <v>0</v>
      </c>
      <c r="N53" s="26">
        <v>36</v>
      </c>
      <c r="O53" s="26">
        <v>0</v>
      </c>
      <c r="P53" s="88">
        <v>0</v>
      </c>
    </row>
    <row r="54" spans="1:16" ht="48.75">
      <c r="A54" s="95" t="s">
        <v>98</v>
      </c>
      <c r="B54" s="96" t="s">
        <v>216</v>
      </c>
      <c r="C54" s="26" t="s">
        <v>235</v>
      </c>
      <c r="D54" s="26">
        <v>0</v>
      </c>
      <c r="E54" s="26">
        <v>0</v>
      </c>
      <c r="F54" s="10">
        <v>180</v>
      </c>
      <c r="G54" s="10">
        <v>180</v>
      </c>
      <c r="H54" s="41"/>
      <c r="I54" s="26">
        <v>0</v>
      </c>
      <c r="J54" s="26">
        <v>0</v>
      </c>
      <c r="K54" s="26">
        <v>0</v>
      </c>
      <c r="L54" s="26">
        <v>36</v>
      </c>
      <c r="M54" s="26">
        <v>36</v>
      </c>
      <c r="N54" s="26">
        <v>36</v>
      </c>
      <c r="O54" s="26">
        <v>72</v>
      </c>
      <c r="P54" s="88">
        <v>0</v>
      </c>
    </row>
    <row r="55" spans="1:16" ht="36">
      <c r="A55" s="97" t="s">
        <v>99</v>
      </c>
      <c r="B55" s="50" t="s">
        <v>206</v>
      </c>
      <c r="C55" s="19" t="s">
        <v>90</v>
      </c>
      <c r="D55" s="20">
        <v>642</v>
      </c>
      <c r="E55" s="20">
        <f>SUM(E56:E59)</f>
        <v>214</v>
      </c>
      <c r="F55" s="127">
        <v>680</v>
      </c>
      <c r="G55" s="20">
        <f>SUM(G56:G59)</f>
        <v>544</v>
      </c>
      <c r="H55" s="20">
        <v>20</v>
      </c>
      <c r="I55" s="20">
        <f>SUM(I56:I59)</f>
        <v>0</v>
      </c>
      <c r="J55" s="20">
        <f aca="true" t="shared" si="8" ref="J55:P55">SUM(J56:J59)</f>
        <v>0</v>
      </c>
      <c r="K55" s="20">
        <f t="shared" si="8"/>
        <v>104</v>
      </c>
      <c r="L55" s="20">
        <f t="shared" si="8"/>
        <v>158</v>
      </c>
      <c r="M55" s="20">
        <f t="shared" si="8"/>
        <v>206</v>
      </c>
      <c r="N55" s="20">
        <f t="shared" si="8"/>
        <v>212</v>
      </c>
      <c r="O55" s="20">
        <f t="shared" si="8"/>
        <v>0</v>
      </c>
      <c r="P55" s="20">
        <f t="shared" si="8"/>
        <v>0</v>
      </c>
    </row>
    <row r="56" spans="1:16" ht="24">
      <c r="A56" s="98" t="s">
        <v>100</v>
      </c>
      <c r="B56" s="38" t="s">
        <v>101</v>
      </c>
      <c r="C56" s="47" t="s">
        <v>102</v>
      </c>
      <c r="D56" s="26">
        <v>480</v>
      </c>
      <c r="E56" s="26">
        <v>160</v>
      </c>
      <c r="F56" s="26">
        <v>320</v>
      </c>
      <c r="G56" s="26">
        <v>248</v>
      </c>
      <c r="H56" s="26">
        <v>20</v>
      </c>
      <c r="I56" s="26">
        <v>0</v>
      </c>
      <c r="J56" s="26">
        <v>0</v>
      </c>
      <c r="K56" s="26">
        <v>72</v>
      </c>
      <c r="L56" s="26">
        <v>50</v>
      </c>
      <c r="M56" s="26">
        <v>78</v>
      </c>
      <c r="N56" s="26">
        <v>120</v>
      </c>
      <c r="O56" s="26">
        <v>0</v>
      </c>
      <c r="P56" s="88">
        <v>0</v>
      </c>
    </row>
    <row r="57" spans="1:16" ht="24">
      <c r="A57" s="98" t="s">
        <v>103</v>
      </c>
      <c r="B57" s="38" t="s">
        <v>104</v>
      </c>
      <c r="C57" s="47" t="s">
        <v>105</v>
      </c>
      <c r="D57" s="26">
        <v>162</v>
      </c>
      <c r="E57" s="26">
        <v>54</v>
      </c>
      <c r="F57" s="10">
        <v>108</v>
      </c>
      <c r="G57" s="10">
        <v>44</v>
      </c>
      <c r="H57" s="41"/>
      <c r="I57" s="26">
        <v>0</v>
      </c>
      <c r="J57" s="26">
        <v>0</v>
      </c>
      <c r="K57" s="26">
        <v>32</v>
      </c>
      <c r="L57" s="26">
        <v>36</v>
      </c>
      <c r="M57" s="26">
        <v>20</v>
      </c>
      <c r="N57" s="26">
        <v>20</v>
      </c>
      <c r="O57" s="26">
        <v>0</v>
      </c>
      <c r="P57" s="88">
        <v>0</v>
      </c>
    </row>
    <row r="58" spans="1:16" ht="36">
      <c r="A58" s="98" t="s">
        <v>106</v>
      </c>
      <c r="B58" s="38" t="s">
        <v>217</v>
      </c>
      <c r="C58" s="51" t="s">
        <v>238</v>
      </c>
      <c r="D58" s="26">
        <v>0</v>
      </c>
      <c r="E58" s="26">
        <v>0</v>
      </c>
      <c r="F58" s="10">
        <v>72</v>
      </c>
      <c r="G58" s="10">
        <v>72</v>
      </c>
      <c r="H58" s="41"/>
      <c r="I58" s="26">
        <v>0</v>
      </c>
      <c r="J58" s="26">
        <v>0</v>
      </c>
      <c r="K58" s="26">
        <v>0</v>
      </c>
      <c r="L58" s="128">
        <v>36</v>
      </c>
      <c r="M58" s="26">
        <v>36</v>
      </c>
      <c r="N58" s="26">
        <v>0</v>
      </c>
      <c r="O58" s="26">
        <v>0</v>
      </c>
      <c r="P58" s="88">
        <v>0</v>
      </c>
    </row>
    <row r="59" spans="1:18" ht="36">
      <c r="A59" s="98" t="s">
        <v>107</v>
      </c>
      <c r="B59" s="38" t="s">
        <v>218</v>
      </c>
      <c r="C59" s="51" t="s">
        <v>239</v>
      </c>
      <c r="D59" s="26">
        <v>0</v>
      </c>
      <c r="E59" s="26">
        <v>0</v>
      </c>
      <c r="F59" s="10">
        <v>180</v>
      </c>
      <c r="G59" s="10">
        <v>180</v>
      </c>
      <c r="H59" s="41"/>
      <c r="I59" s="26">
        <v>0</v>
      </c>
      <c r="J59" s="26">
        <v>0</v>
      </c>
      <c r="K59" s="26">
        <v>0</v>
      </c>
      <c r="L59" s="26">
        <v>36</v>
      </c>
      <c r="M59" s="26">
        <v>72</v>
      </c>
      <c r="N59" s="26">
        <v>72</v>
      </c>
      <c r="O59" s="26">
        <v>0</v>
      </c>
      <c r="P59" s="88">
        <v>0</v>
      </c>
      <c r="Q59" s="52"/>
      <c r="R59" s="52"/>
    </row>
    <row r="60" spans="1:16" ht="36">
      <c r="A60" s="99" t="s">
        <v>108</v>
      </c>
      <c r="B60" s="50" t="s">
        <v>109</v>
      </c>
      <c r="C60" s="19" t="s">
        <v>110</v>
      </c>
      <c r="D60" s="20">
        <v>120</v>
      </c>
      <c r="E60" s="20">
        <v>40</v>
      </c>
      <c r="F60" s="20">
        <f>SUM(F61:F64)</f>
        <v>152</v>
      </c>
      <c r="G60" s="20">
        <f>SUM(G61:G64)</f>
        <v>76</v>
      </c>
      <c r="H60" s="53"/>
      <c r="I60" s="20">
        <f>SUM(I61:I64)</f>
        <v>0</v>
      </c>
      <c r="J60" s="20">
        <f aca="true" t="shared" si="9" ref="J60:P60">SUM(J61:J64)</f>
        <v>0</v>
      </c>
      <c r="K60" s="20">
        <f t="shared" si="9"/>
        <v>0</v>
      </c>
      <c r="L60" s="20">
        <f t="shared" si="9"/>
        <v>0</v>
      </c>
      <c r="M60" s="20">
        <f t="shared" si="9"/>
        <v>0</v>
      </c>
      <c r="N60" s="20">
        <f t="shared" si="9"/>
        <v>20</v>
      </c>
      <c r="O60" s="20">
        <f t="shared" si="9"/>
        <v>132</v>
      </c>
      <c r="P60" s="20">
        <f t="shared" si="9"/>
        <v>0</v>
      </c>
    </row>
    <row r="61" spans="1:16" ht="24">
      <c r="A61" s="98" t="s">
        <v>111</v>
      </c>
      <c r="B61" s="38" t="s">
        <v>112</v>
      </c>
      <c r="C61" s="10" t="s">
        <v>37</v>
      </c>
      <c r="D61" s="26">
        <v>72</v>
      </c>
      <c r="E61" s="26">
        <v>24</v>
      </c>
      <c r="F61" s="10">
        <v>48</v>
      </c>
      <c r="G61" s="10">
        <v>2</v>
      </c>
      <c r="H61" s="26"/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20</v>
      </c>
      <c r="O61" s="26">
        <v>28</v>
      </c>
      <c r="P61" s="88">
        <v>0</v>
      </c>
    </row>
    <row r="62" spans="1:16" ht="15">
      <c r="A62" s="98" t="s">
        <v>113</v>
      </c>
      <c r="B62" s="38" t="s">
        <v>114</v>
      </c>
      <c r="C62" s="10" t="s">
        <v>37</v>
      </c>
      <c r="D62" s="26">
        <v>48</v>
      </c>
      <c r="E62" s="26">
        <v>16</v>
      </c>
      <c r="F62" s="26">
        <v>32</v>
      </c>
      <c r="G62" s="26">
        <v>2</v>
      </c>
      <c r="H62" s="26"/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32</v>
      </c>
      <c r="P62" s="88">
        <v>0</v>
      </c>
    </row>
    <row r="63" spans="1:16" ht="36">
      <c r="A63" s="100" t="s">
        <v>115</v>
      </c>
      <c r="B63" s="38" t="s">
        <v>219</v>
      </c>
      <c r="C63" s="51" t="s">
        <v>37</v>
      </c>
      <c r="D63" s="26">
        <v>0</v>
      </c>
      <c r="E63" s="26">
        <v>0</v>
      </c>
      <c r="F63" s="26">
        <v>36</v>
      </c>
      <c r="G63" s="26">
        <v>36</v>
      </c>
      <c r="H63" s="26"/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36</v>
      </c>
      <c r="P63" s="88">
        <v>0</v>
      </c>
    </row>
    <row r="64" spans="1:16" ht="36">
      <c r="A64" s="100" t="s">
        <v>116</v>
      </c>
      <c r="B64" s="38" t="s">
        <v>220</v>
      </c>
      <c r="C64" s="51" t="s">
        <v>37</v>
      </c>
      <c r="D64" s="26">
        <v>0</v>
      </c>
      <c r="E64" s="26">
        <v>0</v>
      </c>
      <c r="F64" s="26">
        <v>36</v>
      </c>
      <c r="G64" s="26">
        <v>36</v>
      </c>
      <c r="H64" s="26"/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36</v>
      </c>
      <c r="P64" s="88">
        <v>0</v>
      </c>
    </row>
    <row r="65" spans="1:16" ht="15">
      <c r="A65" s="101" t="s">
        <v>117</v>
      </c>
      <c r="B65" s="50" t="s">
        <v>118</v>
      </c>
      <c r="C65" s="19" t="s">
        <v>119</v>
      </c>
      <c r="D65" s="20">
        <v>72</v>
      </c>
      <c r="E65" s="20">
        <f>SUM(E66:E68)</f>
        <v>24</v>
      </c>
      <c r="F65" s="20">
        <f>SUM(F66:F68)</f>
        <v>120</v>
      </c>
      <c r="G65" s="20">
        <f>SUM(G66:G68)</f>
        <v>74</v>
      </c>
      <c r="H65" s="53"/>
      <c r="I65" s="20">
        <f>SUM(I66:I68)</f>
        <v>0</v>
      </c>
      <c r="J65" s="20">
        <f aca="true" t="shared" si="10" ref="J65:P65">SUM(J66:J68)</f>
        <v>0</v>
      </c>
      <c r="K65" s="20">
        <f t="shared" si="10"/>
        <v>0</v>
      </c>
      <c r="L65" s="20">
        <f t="shared" si="10"/>
        <v>0</v>
      </c>
      <c r="M65" s="20">
        <f t="shared" si="10"/>
        <v>0</v>
      </c>
      <c r="N65" s="20">
        <f t="shared" si="10"/>
        <v>0</v>
      </c>
      <c r="O65" s="20">
        <f t="shared" si="10"/>
        <v>22</v>
      </c>
      <c r="P65" s="20">
        <f t="shared" si="10"/>
        <v>98</v>
      </c>
    </row>
    <row r="66" spans="1:16" ht="15">
      <c r="A66" s="102" t="s">
        <v>120</v>
      </c>
      <c r="B66" s="38" t="s">
        <v>207</v>
      </c>
      <c r="C66" s="10" t="s">
        <v>37</v>
      </c>
      <c r="D66" s="26">
        <v>72</v>
      </c>
      <c r="E66" s="26">
        <v>24</v>
      </c>
      <c r="F66" s="26">
        <v>48</v>
      </c>
      <c r="G66" s="26">
        <v>2</v>
      </c>
      <c r="H66" s="26"/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22</v>
      </c>
      <c r="P66" s="88">
        <v>26</v>
      </c>
    </row>
    <row r="67" spans="1:18" ht="24">
      <c r="A67" s="100" t="s">
        <v>121</v>
      </c>
      <c r="B67" s="39" t="s">
        <v>221</v>
      </c>
      <c r="C67" s="51" t="s">
        <v>37</v>
      </c>
      <c r="D67" s="26">
        <v>0</v>
      </c>
      <c r="E67" s="26">
        <v>0</v>
      </c>
      <c r="F67" s="26">
        <v>36</v>
      </c>
      <c r="G67" s="26">
        <v>36</v>
      </c>
      <c r="H67" s="26"/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88">
        <v>36</v>
      </c>
      <c r="R67" s="7"/>
    </row>
    <row r="68" spans="1:18" ht="24">
      <c r="A68" s="100" t="s">
        <v>122</v>
      </c>
      <c r="B68" s="39" t="s">
        <v>222</v>
      </c>
      <c r="C68" s="51" t="s">
        <v>37</v>
      </c>
      <c r="D68" s="26">
        <v>0</v>
      </c>
      <c r="E68" s="26">
        <v>0</v>
      </c>
      <c r="F68" s="26">
        <v>36</v>
      </c>
      <c r="G68" s="26">
        <v>36</v>
      </c>
      <c r="H68" s="26"/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88">
        <v>36</v>
      </c>
      <c r="Q68" s="14"/>
      <c r="R68" s="7"/>
    </row>
    <row r="69" spans="1:18" ht="24.75">
      <c r="A69" s="103" t="s">
        <v>123</v>
      </c>
      <c r="B69" s="94" t="s">
        <v>241</v>
      </c>
      <c r="C69" s="19" t="s">
        <v>119</v>
      </c>
      <c r="D69" s="20">
        <v>144</v>
      </c>
      <c r="E69" s="20">
        <f>E70+E72</f>
        <v>48</v>
      </c>
      <c r="F69" s="20">
        <v>168</v>
      </c>
      <c r="G69" s="20">
        <v>88</v>
      </c>
      <c r="H69" s="53"/>
      <c r="I69" s="20">
        <f>SUM(I70:I72)</f>
        <v>0</v>
      </c>
      <c r="J69" s="20">
        <f aca="true" t="shared" si="11" ref="J69:P69">SUM(J70:J72)</f>
        <v>0</v>
      </c>
      <c r="K69" s="20">
        <f t="shared" si="11"/>
        <v>0</v>
      </c>
      <c r="L69" s="20">
        <f t="shared" si="11"/>
        <v>0</v>
      </c>
      <c r="M69" s="20">
        <f t="shared" si="11"/>
        <v>0</v>
      </c>
      <c r="N69" s="20">
        <f t="shared" si="11"/>
        <v>0</v>
      </c>
      <c r="O69" s="20">
        <f t="shared" si="11"/>
        <v>36</v>
      </c>
      <c r="P69" s="20">
        <f t="shared" si="11"/>
        <v>132</v>
      </c>
      <c r="R69" s="7"/>
    </row>
    <row r="70" spans="1:18" ht="15">
      <c r="A70" s="104" t="s">
        <v>124</v>
      </c>
      <c r="B70" s="33" t="s">
        <v>125</v>
      </c>
      <c r="C70" s="10" t="s">
        <v>37</v>
      </c>
      <c r="D70" s="26">
        <v>144</v>
      </c>
      <c r="E70" s="26">
        <v>48</v>
      </c>
      <c r="F70" s="26">
        <v>96</v>
      </c>
      <c r="G70" s="26">
        <v>16</v>
      </c>
      <c r="H70" s="26"/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36</v>
      </c>
      <c r="P70" s="88">
        <v>60</v>
      </c>
      <c r="R70" s="7"/>
    </row>
    <row r="71" spans="1:18" ht="36">
      <c r="A71" s="104" t="s">
        <v>126</v>
      </c>
      <c r="B71" s="33" t="s">
        <v>223</v>
      </c>
      <c r="C71" s="54" t="s">
        <v>37</v>
      </c>
      <c r="D71" s="55">
        <v>0</v>
      </c>
      <c r="E71" s="55">
        <v>0</v>
      </c>
      <c r="F71" s="55">
        <v>36</v>
      </c>
      <c r="G71" s="55">
        <v>36</v>
      </c>
      <c r="H71" s="55"/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105">
        <v>36</v>
      </c>
      <c r="R71" s="7"/>
    </row>
    <row r="72" spans="1:18" ht="36">
      <c r="A72" s="104" t="s">
        <v>127</v>
      </c>
      <c r="B72" s="33" t="s">
        <v>224</v>
      </c>
      <c r="C72" s="54" t="s">
        <v>37</v>
      </c>
      <c r="D72" s="55">
        <v>0</v>
      </c>
      <c r="E72" s="55">
        <v>0</v>
      </c>
      <c r="F72" s="55">
        <v>36</v>
      </c>
      <c r="G72" s="55">
        <v>36</v>
      </c>
      <c r="H72" s="55"/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105">
        <v>36</v>
      </c>
      <c r="R72" s="7"/>
    </row>
    <row r="73" spans="1:18" ht="15" customHeight="1">
      <c r="A73" s="106"/>
      <c r="B73" s="56" t="s">
        <v>128</v>
      </c>
      <c r="C73" s="57" t="s">
        <v>212</v>
      </c>
      <c r="D73" s="57">
        <f>D7+D24+D31+D35</f>
        <v>6750</v>
      </c>
      <c r="E73" s="57">
        <v>2250</v>
      </c>
      <c r="F73" s="57">
        <f>F7+F24+F31+F35</f>
        <v>5328</v>
      </c>
      <c r="G73" s="57">
        <f>G7+G24+G31+G35</f>
        <v>3290</v>
      </c>
      <c r="H73" s="58">
        <v>70</v>
      </c>
      <c r="I73" s="57">
        <f aca="true" t="shared" si="12" ref="I73:P73">I7+I24+I31+I36+I48+I55+I60+I65+I69</f>
        <v>612</v>
      </c>
      <c r="J73" s="57">
        <f t="shared" si="12"/>
        <v>792</v>
      </c>
      <c r="K73" s="57">
        <f t="shared" si="12"/>
        <v>612</v>
      </c>
      <c r="L73" s="57">
        <f t="shared" si="12"/>
        <v>828</v>
      </c>
      <c r="M73" s="57">
        <f t="shared" si="12"/>
        <v>576</v>
      </c>
      <c r="N73" s="57">
        <f t="shared" si="12"/>
        <v>864</v>
      </c>
      <c r="O73" s="57">
        <f t="shared" si="12"/>
        <v>576</v>
      </c>
      <c r="P73" s="57">
        <f t="shared" si="12"/>
        <v>468</v>
      </c>
      <c r="R73" s="59"/>
    </row>
    <row r="74" spans="1:18" ht="15" customHeight="1">
      <c r="A74" s="107" t="s">
        <v>129</v>
      </c>
      <c r="B74" s="60" t="s">
        <v>204</v>
      </c>
      <c r="C74" s="24"/>
      <c r="D74" s="24"/>
      <c r="E74" s="24"/>
      <c r="F74" s="24"/>
      <c r="G74" s="24"/>
      <c r="H74" s="24"/>
      <c r="I74" s="23"/>
      <c r="J74" s="23"/>
      <c r="K74" s="25"/>
      <c r="L74" s="25"/>
      <c r="M74" s="61"/>
      <c r="N74" s="61"/>
      <c r="O74" s="25"/>
      <c r="P74" s="108">
        <v>4</v>
      </c>
      <c r="R74" s="7"/>
    </row>
    <row r="75" spans="1:16" ht="24" customHeight="1">
      <c r="A75" s="112" t="s">
        <v>130</v>
      </c>
      <c r="B75" s="113" t="s">
        <v>131</v>
      </c>
      <c r="C75" s="114"/>
      <c r="D75" s="114"/>
      <c r="E75" s="114"/>
      <c r="F75" s="24"/>
      <c r="G75" s="24"/>
      <c r="H75" s="24"/>
      <c r="I75" s="23"/>
      <c r="J75" s="23"/>
      <c r="K75" s="61"/>
      <c r="L75" s="61"/>
      <c r="M75" s="61"/>
      <c r="N75" s="61"/>
      <c r="O75" s="61"/>
      <c r="P75" s="108">
        <v>6</v>
      </c>
    </row>
    <row r="76" spans="1:16" ht="24" customHeight="1">
      <c r="A76" s="133" t="s">
        <v>186</v>
      </c>
      <c r="B76" s="133"/>
      <c r="C76" s="133"/>
      <c r="D76" s="133"/>
      <c r="E76" s="133"/>
      <c r="F76" s="134" t="s">
        <v>7</v>
      </c>
      <c r="G76" s="137" t="s">
        <v>132</v>
      </c>
      <c r="H76" s="137"/>
      <c r="I76" s="10">
        <v>612</v>
      </c>
      <c r="J76" s="10">
        <v>792</v>
      </c>
      <c r="K76" s="10">
        <v>576</v>
      </c>
      <c r="L76" s="10">
        <v>648</v>
      </c>
      <c r="M76" s="10">
        <v>396</v>
      </c>
      <c r="N76" s="10">
        <v>720</v>
      </c>
      <c r="O76" s="26">
        <v>432</v>
      </c>
      <c r="P76" s="88">
        <v>324</v>
      </c>
    </row>
    <row r="77" spans="1:16" ht="24" customHeight="1">
      <c r="A77" s="138" t="s">
        <v>213</v>
      </c>
      <c r="B77" s="139"/>
      <c r="C77" s="139"/>
      <c r="D77" s="139"/>
      <c r="E77" s="139"/>
      <c r="F77" s="135"/>
      <c r="G77" s="142" t="s">
        <v>133</v>
      </c>
      <c r="H77" s="142"/>
      <c r="I77" s="10">
        <v>0</v>
      </c>
      <c r="J77" s="10">
        <v>0</v>
      </c>
      <c r="K77" s="26">
        <v>36</v>
      </c>
      <c r="L77" s="26">
        <v>108</v>
      </c>
      <c r="M77" s="26">
        <v>72</v>
      </c>
      <c r="N77" s="26">
        <v>36</v>
      </c>
      <c r="O77" s="26">
        <v>36</v>
      </c>
      <c r="P77" s="88">
        <v>72</v>
      </c>
    </row>
    <row r="78" spans="1:16" ht="24" customHeight="1">
      <c r="A78" s="138"/>
      <c r="B78" s="139"/>
      <c r="C78" s="139"/>
      <c r="D78" s="139"/>
      <c r="E78" s="139"/>
      <c r="F78" s="135"/>
      <c r="G78" s="137" t="s">
        <v>134</v>
      </c>
      <c r="H78" s="137"/>
      <c r="I78" s="10">
        <v>0</v>
      </c>
      <c r="J78" s="10">
        <v>0</v>
      </c>
      <c r="K78" s="26">
        <v>0</v>
      </c>
      <c r="L78" s="26">
        <v>72</v>
      </c>
      <c r="M78" s="26">
        <v>108</v>
      </c>
      <c r="N78" s="26">
        <v>108</v>
      </c>
      <c r="O78" s="26">
        <v>108</v>
      </c>
      <c r="P78" s="88">
        <v>72</v>
      </c>
    </row>
    <row r="79" spans="1:16" ht="12.75" customHeight="1">
      <c r="A79" s="138"/>
      <c r="B79" s="139"/>
      <c r="C79" s="139"/>
      <c r="D79" s="139"/>
      <c r="E79" s="139"/>
      <c r="F79" s="135"/>
      <c r="G79" s="137" t="s">
        <v>135</v>
      </c>
      <c r="H79" s="137"/>
      <c r="I79" s="10"/>
      <c r="J79" s="10"/>
      <c r="K79" s="41"/>
      <c r="L79" s="41"/>
      <c r="M79" s="41"/>
      <c r="N79" s="41"/>
      <c r="O79" s="41"/>
      <c r="P79" s="88">
        <v>144</v>
      </c>
    </row>
    <row r="80" spans="1:16" ht="12.75" customHeight="1">
      <c r="A80" s="138"/>
      <c r="B80" s="139"/>
      <c r="C80" s="139"/>
      <c r="D80" s="139"/>
      <c r="E80" s="139"/>
      <c r="F80" s="135"/>
      <c r="G80" s="137" t="s">
        <v>136</v>
      </c>
      <c r="H80" s="137"/>
      <c r="I80" s="26">
        <v>0</v>
      </c>
      <c r="J80" s="26">
        <v>5</v>
      </c>
      <c r="K80" s="26">
        <v>0</v>
      </c>
      <c r="L80" s="26">
        <v>4</v>
      </c>
      <c r="M80" s="26">
        <v>1</v>
      </c>
      <c r="N80" s="26">
        <v>3</v>
      </c>
      <c r="O80" s="26">
        <v>2</v>
      </c>
      <c r="P80" s="88">
        <v>5</v>
      </c>
    </row>
    <row r="81" spans="1:17" ht="12.75" customHeight="1">
      <c r="A81" s="138"/>
      <c r="B81" s="139"/>
      <c r="C81" s="139"/>
      <c r="D81" s="139"/>
      <c r="E81" s="139"/>
      <c r="F81" s="135"/>
      <c r="G81" s="137" t="s">
        <v>137</v>
      </c>
      <c r="H81" s="137"/>
      <c r="I81" s="62">
        <v>0</v>
      </c>
      <c r="J81" s="62">
        <v>9</v>
      </c>
      <c r="K81" s="62">
        <v>0</v>
      </c>
      <c r="L81" s="62">
        <v>8</v>
      </c>
      <c r="M81" s="62">
        <v>5</v>
      </c>
      <c r="N81" s="62">
        <v>5</v>
      </c>
      <c r="O81" s="62">
        <v>5</v>
      </c>
      <c r="P81" s="109">
        <v>5</v>
      </c>
      <c r="Q81" s="7"/>
    </row>
    <row r="82" spans="1:17" ht="12.75" customHeight="1" thickBot="1">
      <c r="A82" s="140"/>
      <c r="B82" s="141"/>
      <c r="C82" s="141"/>
      <c r="D82" s="141"/>
      <c r="E82" s="141"/>
      <c r="F82" s="136"/>
      <c r="G82" s="143" t="s">
        <v>138</v>
      </c>
      <c r="H82" s="143"/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1">
        <v>0</v>
      </c>
      <c r="Q82" s="7"/>
    </row>
    <row r="83" spans="1:16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  <row r="84" spans="1:16" ht="15.75">
      <c r="A84" s="64"/>
      <c r="B84" s="65"/>
      <c r="C84" s="64"/>
      <c r="D84" s="66"/>
      <c r="E84" s="66"/>
      <c r="F84" s="66"/>
      <c r="G84" s="66"/>
      <c r="H84" s="66"/>
      <c r="I84" s="57"/>
      <c r="J84" s="57"/>
      <c r="K84" s="57"/>
      <c r="L84" s="57"/>
      <c r="M84" s="57"/>
      <c r="N84" s="57"/>
      <c r="O84" s="57"/>
      <c r="P84" s="57"/>
    </row>
    <row r="85" spans="1:16" ht="15">
      <c r="A85" s="67"/>
      <c r="B85" s="68" t="s">
        <v>139</v>
      </c>
      <c r="C85" s="69">
        <v>440</v>
      </c>
      <c r="D85" s="69">
        <v>682</v>
      </c>
      <c r="E85" s="69">
        <f>D85-C85</f>
        <v>242</v>
      </c>
      <c r="F85" s="69"/>
      <c r="G85" s="68"/>
      <c r="H85" s="68"/>
      <c r="I85" s="126"/>
      <c r="J85" s="126"/>
      <c r="K85" s="126"/>
      <c r="L85" s="126"/>
      <c r="M85" s="126"/>
      <c r="N85" s="126"/>
      <c r="O85" s="126"/>
      <c r="P85" s="126"/>
    </row>
    <row r="86" spans="1:11" ht="15">
      <c r="A86" s="67"/>
      <c r="B86" s="68" t="s">
        <v>140</v>
      </c>
      <c r="C86" s="69">
        <v>692</v>
      </c>
      <c r="D86" s="70">
        <v>1036</v>
      </c>
      <c r="E86" s="70">
        <f>D86-C86</f>
        <v>344</v>
      </c>
      <c r="F86" s="70"/>
      <c r="G86" s="71"/>
      <c r="H86" s="71"/>
      <c r="I86" s="71"/>
      <c r="J86" s="71"/>
      <c r="K86" s="71"/>
    </row>
    <row r="87" spans="1:11" ht="15">
      <c r="A87" s="67"/>
      <c r="B87" s="68" t="s">
        <v>141</v>
      </c>
      <c r="C87" s="69">
        <v>144</v>
      </c>
      <c r="D87" s="70">
        <v>144</v>
      </c>
      <c r="E87" s="70">
        <f>D87-C87</f>
        <v>0</v>
      </c>
      <c r="F87" s="70"/>
      <c r="G87" s="71"/>
      <c r="H87" s="71"/>
      <c r="I87" s="71"/>
      <c r="J87" s="71"/>
      <c r="K87" s="71"/>
    </row>
    <row r="88" spans="1:11" ht="15.75">
      <c r="A88" s="64"/>
      <c r="B88" s="68" t="s">
        <v>142</v>
      </c>
      <c r="C88" s="70">
        <v>884</v>
      </c>
      <c r="D88" s="70">
        <v>1234</v>
      </c>
      <c r="E88" s="70">
        <f>D88-C88</f>
        <v>350</v>
      </c>
      <c r="F88" s="70"/>
      <c r="G88" s="71"/>
      <c r="H88" s="71"/>
      <c r="I88" s="71"/>
      <c r="J88" s="71"/>
      <c r="K88" s="71"/>
    </row>
    <row r="89" spans="1:11" ht="15.75">
      <c r="A89" s="72"/>
      <c r="B89" s="71"/>
      <c r="C89" s="70"/>
      <c r="D89" s="70"/>
      <c r="E89" s="70">
        <f>SUM(E85:E88)</f>
        <v>936</v>
      </c>
      <c r="F89" s="70"/>
      <c r="G89" s="71"/>
      <c r="H89" s="71"/>
      <c r="I89" s="71"/>
      <c r="J89" s="71"/>
      <c r="K89" s="71"/>
    </row>
    <row r="90" spans="1:11" ht="15.75">
      <c r="A90" s="72"/>
      <c r="B90" s="71"/>
      <c r="C90" s="71" t="s">
        <v>143</v>
      </c>
      <c r="D90" s="71" t="s">
        <v>144</v>
      </c>
      <c r="E90" s="71" t="s">
        <v>145</v>
      </c>
      <c r="F90" s="71" t="s">
        <v>146</v>
      </c>
      <c r="G90" s="71"/>
      <c r="H90" s="71"/>
      <c r="I90" s="71"/>
      <c r="J90" s="71"/>
      <c r="K90" s="71"/>
    </row>
    <row r="91" spans="1:11" ht="15.75">
      <c r="A91" s="64"/>
      <c r="B91" s="73" t="s">
        <v>147</v>
      </c>
      <c r="C91" s="71">
        <v>2978</v>
      </c>
      <c r="D91" s="71">
        <v>70</v>
      </c>
      <c r="E91" s="71">
        <v>144</v>
      </c>
      <c r="F91" s="71">
        <f>SUM(C91:E91)</f>
        <v>3192</v>
      </c>
      <c r="G91" s="71"/>
      <c r="H91" s="71"/>
      <c r="I91" s="71"/>
      <c r="J91" s="71"/>
      <c r="K91" s="71"/>
    </row>
    <row r="92" spans="1:11" ht="15.75">
      <c r="A92" s="72"/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 ht="15">
      <c r="B93" s="71"/>
      <c r="C93" s="71" t="s">
        <v>148</v>
      </c>
      <c r="D93" s="71"/>
      <c r="E93" s="71" t="s">
        <v>145</v>
      </c>
      <c r="F93" s="71"/>
      <c r="G93" s="71"/>
      <c r="H93" s="74">
        <f>F91/F94</f>
        <v>0.5833333333333334</v>
      </c>
      <c r="I93" s="75">
        <f>H93*100</f>
        <v>58.333333333333336</v>
      </c>
      <c r="J93" s="71"/>
      <c r="K93" s="71"/>
    </row>
    <row r="94" spans="2:11" ht="15">
      <c r="B94" s="71"/>
      <c r="C94" s="71">
        <v>5328</v>
      </c>
      <c r="D94" s="71"/>
      <c r="E94" s="71">
        <v>144</v>
      </c>
      <c r="F94" s="71">
        <f>SUM(C94:E94)</f>
        <v>5472</v>
      </c>
      <c r="G94" s="71"/>
      <c r="H94" s="71"/>
      <c r="I94" s="71"/>
      <c r="J94" s="71"/>
      <c r="K94" s="71"/>
    </row>
    <row r="95" spans="2:11" ht="15">
      <c r="B95" s="71"/>
      <c r="C95" s="71"/>
      <c r="D95" s="71"/>
      <c r="E95" s="71"/>
      <c r="F95" s="71"/>
      <c r="G95" s="71"/>
      <c r="H95" s="71"/>
      <c r="I95" s="71"/>
      <c r="J95" s="71"/>
      <c r="K95" s="71"/>
    </row>
  </sheetData>
  <sheetProtection selectLockedCells="1" selectUnlockedCells="1"/>
  <mergeCells count="33">
    <mergeCell ref="A1:P1"/>
    <mergeCell ref="A2:A5"/>
    <mergeCell ref="B2:B5"/>
    <mergeCell ref="C2:C5"/>
    <mergeCell ref="D2:H2"/>
    <mergeCell ref="I2:P2"/>
    <mergeCell ref="D3:D5"/>
    <mergeCell ref="E3:E5"/>
    <mergeCell ref="F3:H3"/>
    <mergeCell ref="I3:J3"/>
    <mergeCell ref="F4:F5"/>
    <mergeCell ref="G4:H4"/>
    <mergeCell ref="I4:I5"/>
    <mergeCell ref="J4:J5"/>
    <mergeCell ref="K4:K5"/>
    <mergeCell ref="L4:L5"/>
    <mergeCell ref="K3:L3"/>
    <mergeCell ref="M3:N3"/>
    <mergeCell ref="O3:P3"/>
    <mergeCell ref="M4:M5"/>
    <mergeCell ref="N4:N5"/>
    <mergeCell ref="O4:O5"/>
    <mergeCell ref="P4:P5"/>
    <mergeCell ref="A76:E76"/>
    <mergeCell ref="F76:F82"/>
    <mergeCell ref="G76:H76"/>
    <mergeCell ref="A77:E82"/>
    <mergeCell ref="G77:H77"/>
    <mergeCell ref="G78:H78"/>
    <mergeCell ref="G79:H79"/>
    <mergeCell ref="G80:H80"/>
    <mergeCell ref="G81:H81"/>
    <mergeCell ref="G82:H82"/>
  </mergeCells>
  <printOptions/>
  <pageMargins left="0.3937007874015748" right="0.3937007874015748" top="0.1968503937007874" bottom="0.1968503937007874" header="0.5118110236220472" footer="0.5118110236220472"/>
  <pageSetup fitToHeight="0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zoomScalePageLayoutView="0" workbookViewId="0" topLeftCell="A10">
      <selection activeCell="B2" sqref="B2:K30"/>
    </sheetView>
  </sheetViews>
  <sheetFormatPr defaultColWidth="9.140625" defaultRowHeight="15"/>
  <cols>
    <col min="1" max="1" width="4.8515625" style="0" customWidth="1"/>
    <col min="2" max="2" width="7.28125" style="0" customWidth="1"/>
    <col min="10" max="10" width="5.8515625" style="0" customWidth="1"/>
  </cols>
  <sheetData>
    <row r="2" spans="2:11" ht="36" customHeight="1">
      <c r="B2" s="165" t="s">
        <v>149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2:11" ht="15.75">
      <c r="B3" s="76"/>
      <c r="C3" s="166" t="s">
        <v>150</v>
      </c>
      <c r="D3" s="166"/>
      <c r="E3" s="166"/>
      <c r="F3" s="166"/>
      <c r="G3" s="166"/>
      <c r="H3" s="166"/>
      <c r="I3" s="166"/>
      <c r="J3" s="166"/>
      <c r="K3" s="166"/>
    </row>
    <row r="4" spans="2:11" ht="24.75" customHeight="1">
      <c r="B4" s="77">
        <v>1</v>
      </c>
      <c r="C4" s="158" t="s">
        <v>151</v>
      </c>
      <c r="D4" s="158"/>
      <c r="E4" s="158"/>
      <c r="F4" s="158"/>
      <c r="G4" s="158"/>
      <c r="H4" s="158"/>
      <c r="I4" s="158"/>
      <c r="J4" s="158"/>
      <c r="K4" s="158"/>
    </row>
    <row r="5" spans="2:11" ht="24.75" customHeight="1">
      <c r="B5" s="77">
        <v>2</v>
      </c>
      <c r="C5" s="158" t="s">
        <v>152</v>
      </c>
      <c r="D5" s="158"/>
      <c r="E5" s="158"/>
      <c r="F5" s="158"/>
      <c r="G5" s="158"/>
      <c r="H5" s="158"/>
      <c r="I5" s="158"/>
      <c r="J5" s="158"/>
      <c r="K5" s="158"/>
    </row>
    <row r="6" spans="2:11" ht="24.75" customHeight="1">
      <c r="B6" s="77">
        <v>3</v>
      </c>
      <c r="C6" s="158" t="s">
        <v>153</v>
      </c>
      <c r="D6" s="158"/>
      <c r="E6" s="158"/>
      <c r="F6" s="158"/>
      <c r="G6" s="158"/>
      <c r="H6" s="158"/>
      <c r="I6" s="158"/>
      <c r="J6" s="158"/>
      <c r="K6" s="158"/>
    </row>
    <row r="7" spans="2:11" ht="24.75" customHeight="1">
      <c r="B7" s="77">
        <v>4</v>
      </c>
      <c r="C7" s="158" t="s">
        <v>154</v>
      </c>
      <c r="D7" s="158"/>
      <c r="E7" s="158"/>
      <c r="F7" s="158"/>
      <c r="G7" s="158"/>
      <c r="H7" s="158"/>
      <c r="I7" s="158"/>
      <c r="J7" s="158"/>
      <c r="K7" s="158"/>
    </row>
    <row r="8" spans="2:11" ht="24.75" customHeight="1">
      <c r="B8" s="77">
        <v>5</v>
      </c>
      <c r="C8" s="158" t="s">
        <v>155</v>
      </c>
      <c r="D8" s="158"/>
      <c r="E8" s="158"/>
      <c r="F8" s="158"/>
      <c r="G8" s="158"/>
      <c r="H8" s="158"/>
      <c r="I8" s="158"/>
      <c r="J8" s="158"/>
      <c r="K8" s="158"/>
    </row>
    <row r="9" spans="2:11" ht="24.75" customHeight="1">
      <c r="B9" s="77">
        <v>6</v>
      </c>
      <c r="C9" s="158" t="s">
        <v>156</v>
      </c>
      <c r="D9" s="158"/>
      <c r="E9" s="158"/>
      <c r="F9" s="158"/>
      <c r="G9" s="158"/>
      <c r="H9" s="158"/>
      <c r="I9" s="158"/>
      <c r="J9" s="158"/>
      <c r="K9" s="158"/>
    </row>
    <row r="10" spans="2:11" ht="24.75" customHeight="1">
      <c r="B10" s="77">
        <v>7</v>
      </c>
      <c r="C10" s="158" t="s">
        <v>157</v>
      </c>
      <c r="D10" s="158"/>
      <c r="E10" s="158"/>
      <c r="F10" s="158"/>
      <c r="G10" s="158"/>
      <c r="H10" s="158"/>
      <c r="I10" s="158"/>
      <c r="J10" s="158"/>
      <c r="K10" s="158"/>
    </row>
    <row r="11" spans="2:11" ht="24.75" customHeight="1">
      <c r="B11" s="77">
        <v>8</v>
      </c>
      <c r="C11" s="158" t="s">
        <v>158</v>
      </c>
      <c r="D11" s="158"/>
      <c r="E11" s="158"/>
      <c r="F11" s="158"/>
      <c r="G11" s="158"/>
      <c r="H11" s="158"/>
      <c r="I11" s="158"/>
      <c r="J11" s="158"/>
      <c r="K11" s="158"/>
    </row>
    <row r="12" spans="2:11" ht="24.75" customHeight="1">
      <c r="B12" s="77">
        <v>9</v>
      </c>
      <c r="C12" s="158" t="s">
        <v>159</v>
      </c>
      <c r="D12" s="158"/>
      <c r="E12" s="158"/>
      <c r="F12" s="158"/>
      <c r="G12" s="158"/>
      <c r="H12" s="158"/>
      <c r="I12" s="158"/>
      <c r="J12" s="158"/>
      <c r="K12" s="158"/>
    </row>
    <row r="13" spans="2:11" ht="24.75" customHeight="1">
      <c r="B13" s="77">
        <v>10</v>
      </c>
      <c r="C13" s="158" t="s">
        <v>160</v>
      </c>
      <c r="D13" s="158"/>
      <c r="E13" s="158"/>
      <c r="F13" s="158"/>
      <c r="G13" s="158"/>
      <c r="H13" s="158"/>
      <c r="I13" s="158"/>
      <c r="J13" s="158"/>
      <c r="K13" s="158"/>
    </row>
    <row r="14" spans="1:11" ht="24.75" customHeight="1">
      <c r="A14" s="7"/>
      <c r="B14" s="77">
        <v>11</v>
      </c>
      <c r="C14" s="158" t="s">
        <v>161</v>
      </c>
      <c r="D14" s="158"/>
      <c r="E14" s="158"/>
      <c r="F14" s="158"/>
      <c r="G14" s="158"/>
      <c r="H14" s="158"/>
      <c r="I14" s="158"/>
      <c r="J14" s="158"/>
      <c r="K14" s="158"/>
    </row>
    <row r="15" spans="1:11" ht="24.75" customHeight="1">
      <c r="A15" s="7"/>
      <c r="B15" s="78"/>
      <c r="C15" s="163" t="s">
        <v>162</v>
      </c>
      <c r="D15" s="163"/>
      <c r="E15" s="163"/>
      <c r="F15" s="163"/>
      <c r="G15" s="163"/>
      <c r="H15" s="163"/>
      <c r="I15" s="163"/>
      <c r="J15" s="163"/>
      <c r="K15" s="163"/>
    </row>
    <row r="16" spans="2:11" ht="24.75" customHeight="1">
      <c r="B16" s="79">
        <v>1</v>
      </c>
      <c r="C16" s="158" t="s">
        <v>163</v>
      </c>
      <c r="D16" s="158"/>
      <c r="E16" s="158"/>
      <c r="F16" s="158"/>
      <c r="G16" s="158"/>
      <c r="H16" s="158"/>
      <c r="I16" s="158"/>
      <c r="J16" s="158"/>
      <c r="K16" s="158"/>
    </row>
    <row r="17" spans="2:11" ht="24.75" customHeight="1">
      <c r="B17" s="77">
        <v>2</v>
      </c>
      <c r="C17" s="158" t="s">
        <v>164</v>
      </c>
      <c r="D17" s="158"/>
      <c r="E17" s="158"/>
      <c r="F17" s="158"/>
      <c r="G17" s="158"/>
      <c r="H17" s="158"/>
      <c r="I17" s="158"/>
      <c r="J17" s="158"/>
      <c r="K17" s="158"/>
    </row>
    <row r="18" spans="2:11" ht="24.75" customHeight="1">
      <c r="B18" s="77">
        <v>3</v>
      </c>
      <c r="C18" s="158" t="s">
        <v>165</v>
      </c>
      <c r="D18" s="158"/>
      <c r="E18" s="158"/>
      <c r="F18" s="158"/>
      <c r="G18" s="158"/>
      <c r="H18" s="158"/>
      <c r="I18" s="158"/>
      <c r="J18" s="158"/>
      <c r="K18" s="158"/>
    </row>
    <row r="19" spans="2:11" ht="24.75" customHeight="1">
      <c r="B19" s="77">
        <v>4</v>
      </c>
      <c r="C19" s="164" t="s">
        <v>166</v>
      </c>
      <c r="D19" s="164"/>
      <c r="E19" s="164"/>
      <c r="F19" s="164"/>
      <c r="G19" s="164"/>
      <c r="H19" s="164"/>
      <c r="I19" s="164"/>
      <c r="J19" s="164"/>
      <c r="K19" s="80"/>
    </row>
    <row r="20" spans="2:11" ht="24.75" customHeight="1">
      <c r="B20" s="77">
        <v>5</v>
      </c>
      <c r="C20" s="158" t="s">
        <v>167</v>
      </c>
      <c r="D20" s="158"/>
      <c r="E20" s="158"/>
      <c r="F20" s="158"/>
      <c r="G20" s="158"/>
      <c r="H20" s="158"/>
      <c r="I20" s="158"/>
      <c r="J20" s="158"/>
      <c r="K20" s="158"/>
    </row>
    <row r="21" spans="2:11" ht="24.75" customHeight="1">
      <c r="B21" s="77">
        <v>6</v>
      </c>
      <c r="C21" s="158" t="s">
        <v>168</v>
      </c>
      <c r="D21" s="158"/>
      <c r="E21" s="158"/>
      <c r="F21" s="158"/>
      <c r="G21" s="158"/>
      <c r="H21" s="158"/>
      <c r="I21" s="158"/>
      <c r="J21" s="158"/>
      <c r="K21" s="158"/>
    </row>
    <row r="22" spans="2:11" ht="24.75" customHeight="1">
      <c r="B22" s="77"/>
      <c r="C22" s="163" t="s">
        <v>169</v>
      </c>
      <c r="D22" s="163"/>
      <c r="E22" s="163"/>
      <c r="F22" s="163"/>
      <c r="G22" s="163"/>
      <c r="H22" s="163"/>
      <c r="I22" s="163"/>
      <c r="J22" s="163"/>
      <c r="K22" s="163"/>
    </row>
    <row r="23" spans="2:11" ht="24.75" customHeight="1">
      <c r="B23" s="77">
        <v>1</v>
      </c>
      <c r="C23" s="158" t="s">
        <v>170</v>
      </c>
      <c r="D23" s="158"/>
      <c r="E23" s="158"/>
      <c r="F23" s="158"/>
      <c r="G23" s="158"/>
      <c r="H23" s="158"/>
      <c r="I23" s="158"/>
      <c r="J23" s="158"/>
      <c r="K23" s="158"/>
    </row>
    <row r="24" spans="2:11" ht="24.75" customHeight="1">
      <c r="B24" s="77"/>
      <c r="C24" s="163" t="s">
        <v>171</v>
      </c>
      <c r="D24" s="163"/>
      <c r="E24" s="163"/>
      <c r="F24" s="163"/>
      <c r="G24" s="163"/>
      <c r="H24" s="163"/>
      <c r="I24" s="163"/>
      <c r="J24" s="163"/>
      <c r="K24" s="163"/>
    </row>
    <row r="25" spans="2:11" ht="24.75" customHeight="1">
      <c r="B25" s="77">
        <v>1</v>
      </c>
      <c r="C25" s="158" t="s">
        <v>172</v>
      </c>
      <c r="D25" s="158"/>
      <c r="E25" s="158"/>
      <c r="F25" s="158"/>
      <c r="G25" s="158"/>
      <c r="H25" s="158"/>
      <c r="I25" s="158"/>
      <c r="J25" s="158"/>
      <c r="K25" s="158"/>
    </row>
    <row r="26" spans="2:11" ht="24.75" customHeight="1">
      <c r="B26" s="77">
        <v>2</v>
      </c>
      <c r="C26" s="158" t="s">
        <v>173</v>
      </c>
      <c r="D26" s="158"/>
      <c r="E26" s="158"/>
      <c r="F26" s="158"/>
      <c r="G26" s="158"/>
      <c r="H26" s="158"/>
      <c r="I26" s="158"/>
      <c r="J26" s="158"/>
      <c r="K26" s="158"/>
    </row>
    <row r="27" spans="2:11" ht="24.75" customHeight="1">
      <c r="B27" s="77">
        <v>3</v>
      </c>
      <c r="C27" s="159" t="s">
        <v>174</v>
      </c>
      <c r="D27" s="159"/>
      <c r="E27" s="159"/>
      <c r="F27" s="159"/>
      <c r="G27" s="159"/>
      <c r="H27" s="159"/>
      <c r="I27" s="159"/>
      <c r="J27" s="159"/>
      <c r="K27" s="159"/>
    </row>
    <row r="28" spans="2:11" ht="24.75" customHeight="1">
      <c r="B28" s="77"/>
      <c r="C28" s="160" t="s">
        <v>175</v>
      </c>
      <c r="D28" s="160"/>
      <c r="E28" s="160"/>
      <c r="F28" s="160"/>
      <c r="G28" s="160"/>
      <c r="H28" s="160"/>
      <c r="I28" s="160"/>
      <c r="J28" s="160"/>
      <c r="K28" s="160"/>
    </row>
    <row r="29" spans="2:11" ht="24.75" customHeight="1">
      <c r="B29" s="77">
        <v>1</v>
      </c>
      <c r="C29" s="161" t="s">
        <v>176</v>
      </c>
      <c r="D29" s="161"/>
      <c r="E29" s="161"/>
      <c r="F29" s="161"/>
      <c r="G29" s="161"/>
      <c r="H29" s="161"/>
      <c r="I29" s="161"/>
      <c r="J29" s="161"/>
      <c r="K29" s="161"/>
    </row>
    <row r="30" spans="2:11" ht="24.75" customHeight="1">
      <c r="B30" s="78">
        <v>2</v>
      </c>
      <c r="C30" s="162" t="s">
        <v>177</v>
      </c>
      <c r="D30" s="162"/>
      <c r="E30" s="162"/>
      <c r="F30" s="162"/>
      <c r="G30" s="162"/>
      <c r="H30" s="162"/>
      <c r="I30" s="162"/>
      <c r="J30" s="162"/>
      <c r="K30" s="162"/>
    </row>
  </sheetData>
  <sheetProtection selectLockedCells="1" selectUnlockedCells="1"/>
  <mergeCells count="29"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C13:K13"/>
    <mergeCell ref="C25:K25"/>
    <mergeCell ref="C14:K14"/>
    <mergeCell ref="C15:K15"/>
    <mergeCell ref="C16:K16"/>
    <mergeCell ref="C17:K17"/>
    <mergeCell ref="C18:K18"/>
    <mergeCell ref="C19:J19"/>
    <mergeCell ref="C26:K26"/>
    <mergeCell ref="C27:K27"/>
    <mergeCell ref="C28:K28"/>
    <mergeCell ref="C29:K29"/>
    <mergeCell ref="C30:K30"/>
    <mergeCell ref="C20:K20"/>
    <mergeCell ref="C21:K21"/>
    <mergeCell ref="C22:K22"/>
    <mergeCell ref="C23:K23"/>
    <mergeCell ref="C24:K24"/>
  </mergeCells>
  <printOptions/>
  <pageMargins left="0.31527777777777777" right="0.31527777777777777" top="0.7479166666666667" bottom="0.7479166666666667" header="0.5118055555555555" footer="0.5118055555555555"/>
  <pageSetup fitToWidth="0" fitToHeight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ГАПОУ ЛМХПК</dc:creator>
  <cp:keywords/>
  <dc:description/>
  <cp:lastModifiedBy>ГАПОУ ЛМХПК</cp:lastModifiedBy>
  <cp:lastPrinted>2020-03-10T13:28:27Z</cp:lastPrinted>
  <dcterms:created xsi:type="dcterms:W3CDTF">2022-05-09T09:48:42Z</dcterms:created>
  <dcterms:modified xsi:type="dcterms:W3CDTF">2022-05-09T09:48:44Z</dcterms:modified>
  <cp:category/>
  <cp:version/>
  <cp:contentType/>
  <cp:contentStatus/>
</cp:coreProperties>
</file>